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ollum584-my.sharepoint.com/personal/davide_treghini_ollum_it/Documents/Ollum/Clienti/Unione Comuni Terre dell'Olio e del Sagrantino/Tecnico/08_Documenti finali/"/>
    </mc:Choice>
  </mc:AlternateContent>
  <xr:revisionPtr revIDLastSave="3754" documentId="11_AD4DB114E441178AC67DF4CC8E93F60E693EDF21" xr6:coauthVersionLast="47" xr6:coauthVersionMax="47" xr10:uidLastSave="{E2F732C0-8714-4B0A-9975-DE184708E804}"/>
  <workbookProtection workbookAlgorithmName="SHA-512" workbookHashValue="ZQ0q3V+FcifxkEWXeyV2Bm09fkJPLevpDTRqXbkoLq/8bxkrN9+6QpFUHv4NtgmaSRGmx3fH43Ghevt3hA5N/w==" workbookSaltValue="ZrMaw2gBou9e/svV079A3Q==" workbookSpinCount="100000" lockStructure="1"/>
  <bookViews>
    <workbookView xWindow="-108" yWindow="-108" windowWidth="23256" windowHeight="12456" activeTab="3" xr2:uid="{00000000-000D-0000-FFFF-FFFF00000000}"/>
  </bookViews>
  <sheets>
    <sheet name="Copertina" sheetId="10" r:id="rId1"/>
    <sheet name="FV" sheetId="7" r:id="rId2"/>
    <sheet name="CAL" sheetId="8" r:id="rId3"/>
    <sheet name="Note" sheetId="11" r:id="rId4"/>
    <sheet name="CalcoliFV" sheetId="1" state="hidden" r:id="rId5"/>
    <sheet name="CalcoliCAL" sheetId="6" state="hidden" r:id="rId6"/>
  </sheets>
  <definedNames>
    <definedName name="Latitudine" localSheetId="2">CAL!#REF!</definedName>
    <definedName name="Latitudine" localSheetId="0">Copertina!#REF!</definedName>
    <definedName name="Latitudine" localSheetId="3">Note!#REF!</definedName>
    <definedName name="Latitudine">FV!#REF!</definedName>
    <definedName name="Longitudine" localSheetId="2">CAL!$C$14</definedName>
    <definedName name="Longitudine" localSheetId="0">Copertina!#REF!</definedName>
    <definedName name="Longitudine" localSheetId="3">Note!#REF!</definedName>
    <definedName name="Longitudine">FV!$J$16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 i="1" l="1"/>
  <c r="L6" i="1"/>
  <c r="L7" i="1"/>
  <c r="L8" i="1"/>
  <c r="L9" i="1"/>
  <c r="L10" i="1"/>
  <c r="L11" i="1"/>
  <c r="L12" i="1"/>
  <c r="L13" i="1"/>
  <c r="L14" i="1"/>
  <c r="L15" i="1"/>
  <c r="L16" i="1"/>
  <c r="C7" i="1"/>
  <c r="C8" i="1" s="1"/>
  <c r="C4" i="1"/>
  <c r="D15" i="6" l="1"/>
  <c r="G32" i="8"/>
  <c r="I27" i="8"/>
  <c r="D50" i="8" l="1"/>
  <c r="D23" i="6"/>
  <c r="I5" i="6"/>
  <c r="D7" i="6"/>
  <c r="I6" i="6" l="1"/>
  <c r="I7" i="6" s="1"/>
  <c r="I8" i="6" s="1"/>
  <c r="I9" i="6" s="1"/>
  <c r="I10" i="6" s="1"/>
  <c r="I11" i="6" s="1"/>
  <c r="I12" i="6" s="1"/>
  <c r="I13" i="6" s="1"/>
  <c r="I14" i="6" s="1"/>
  <c r="I15" i="6" s="1"/>
  <c r="I16" i="6" s="1"/>
  <c r="I17" i="6" s="1"/>
  <c r="I18" i="6" s="1"/>
  <c r="I19" i="6" s="1"/>
  <c r="I20" i="6" s="1"/>
  <c r="I21" i="6" s="1"/>
  <c r="I22" i="6" s="1"/>
  <c r="I23" i="6" s="1"/>
  <c r="B35" i="8"/>
  <c r="B27" i="8"/>
  <c r="D24" i="6"/>
  <c r="A32" i="8" s="1"/>
  <c r="D16" i="6" l="1"/>
  <c r="J4" i="6" s="1"/>
  <c r="D17" i="6" l="1"/>
  <c r="H5" i="6"/>
  <c r="H6" i="6" s="1"/>
  <c r="D51" i="7"/>
  <c r="T6" i="1"/>
  <c r="T7" i="1" s="1"/>
  <c r="T8" i="1" s="1"/>
  <c r="T9" i="1" s="1"/>
  <c r="T10" i="1" s="1"/>
  <c r="T11" i="1" s="1"/>
  <c r="T12" i="1" s="1"/>
  <c r="T13" i="1" s="1"/>
  <c r="T14" i="1" s="1"/>
  <c r="T15" i="1" s="1"/>
  <c r="T16" i="1" s="1"/>
  <c r="T17" i="1" s="1"/>
  <c r="T18" i="1" s="1"/>
  <c r="T19" i="1" s="1"/>
  <c r="T20" i="1" s="1"/>
  <c r="T21" i="1" s="1"/>
  <c r="T22" i="1" s="1"/>
  <c r="T23" i="1" s="1"/>
  <c r="T5" i="1"/>
  <c r="G34" i="7"/>
  <c r="AI5" i="1"/>
  <c r="AI6" i="1" s="1"/>
  <c r="AI7" i="1" s="1"/>
  <c r="AI8" i="1" s="1"/>
  <c r="AI9" i="1" s="1"/>
  <c r="AI10" i="1" s="1"/>
  <c r="AI11" i="1" s="1"/>
  <c r="AI12" i="1" s="1"/>
  <c r="AI13" i="1" s="1"/>
  <c r="AI14" i="1" s="1"/>
  <c r="AI15" i="1" s="1"/>
  <c r="AI16" i="1" s="1"/>
  <c r="AI17" i="1" s="1"/>
  <c r="AI18" i="1" s="1"/>
  <c r="AI19" i="1" s="1"/>
  <c r="AI20" i="1" s="1"/>
  <c r="AI21" i="1" s="1"/>
  <c r="AI22" i="1" s="1"/>
  <c r="AI23" i="1" s="1"/>
  <c r="AI24" i="1" s="1"/>
  <c r="AI25" i="1" s="1"/>
  <c r="AI26" i="1" s="1"/>
  <c r="AI27" i="1" s="1"/>
  <c r="AI28" i="1" s="1"/>
  <c r="AI29" i="1" s="1"/>
  <c r="AI30" i="1" s="1"/>
  <c r="AI31" i="1" s="1"/>
  <c r="AI32" i="1" s="1"/>
  <c r="AI33" i="1" s="1"/>
  <c r="AI34" i="1" s="1"/>
  <c r="AI35" i="1" s="1"/>
  <c r="AI36" i="1" s="1"/>
  <c r="AI37" i="1" s="1"/>
  <c r="AI38" i="1" s="1"/>
  <c r="AI39" i="1" s="1"/>
  <c r="AI40" i="1" s="1"/>
  <c r="AI41" i="1" s="1"/>
  <c r="AI42" i="1" s="1"/>
  <c r="AI43" i="1" s="1"/>
  <c r="AI44" i="1" s="1"/>
  <c r="AI45" i="1" s="1"/>
  <c r="AI46" i="1" s="1"/>
  <c r="AI47" i="1" s="1"/>
  <c r="AI48" i="1" s="1"/>
  <c r="AI49" i="1" s="1"/>
  <c r="AI50" i="1" s="1"/>
  <c r="AI51" i="1" s="1"/>
  <c r="AI52" i="1" s="1"/>
  <c r="AI53" i="1" s="1"/>
  <c r="AI54" i="1" s="1"/>
  <c r="AI55" i="1" s="1"/>
  <c r="AI56" i="1" s="1"/>
  <c r="AI57" i="1" s="1"/>
  <c r="AI58" i="1" s="1"/>
  <c r="AI59" i="1" s="1"/>
  <c r="AI60" i="1" s="1"/>
  <c r="AI61" i="1" s="1"/>
  <c r="AI62" i="1" s="1"/>
  <c r="AI63" i="1" s="1"/>
  <c r="AI64" i="1" s="1"/>
  <c r="AI65" i="1" s="1"/>
  <c r="AI66" i="1" s="1"/>
  <c r="AI67" i="1" s="1"/>
  <c r="AI68" i="1" s="1"/>
  <c r="AI69" i="1" s="1"/>
  <c r="AI70" i="1" s="1"/>
  <c r="AI71" i="1" s="1"/>
  <c r="AI72" i="1" s="1"/>
  <c r="AI73" i="1" s="1"/>
  <c r="AI74" i="1" s="1"/>
  <c r="AI75" i="1" s="1"/>
  <c r="AI76" i="1" s="1"/>
  <c r="AI77" i="1" s="1"/>
  <c r="AI78" i="1" s="1"/>
  <c r="AI79" i="1" s="1"/>
  <c r="AI80" i="1" s="1"/>
  <c r="AI81" i="1" s="1"/>
  <c r="AI82" i="1" s="1"/>
  <c r="AI83" i="1" s="1"/>
  <c r="AI84" i="1" s="1"/>
  <c r="AI85" i="1" s="1"/>
  <c r="AI86" i="1" s="1"/>
  <c r="AI87" i="1" s="1"/>
  <c r="AI88" i="1" s="1"/>
  <c r="AI89" i="1" s="1"/>
  <c r="AI90" i="1" s="1"/>
  <c r="AI91" i="1" s="1"/>
  <c r="AI92" i="1" s="1"/>
  <c r="AI93" i="1" s="1"/>
  <c r="AI94" i="1" s="1"/>
  <c r="AI95" i="1" s="1"/>
  <c r="AI96" i="1" s="1"/>
  <c r="AI97" i="1" s="1"/>
  <c r="AI98" i="1" s="1"/>
  <c r="AI99" i="1" s="1"/>
  <c r="AI100" i="1" s="1"/>
  <c r="AI101" i="1" s="1"/>
  <c r="AI102" i="1" s="1"/>
  <c r="AI103" i="1" s="1"/>
  <c r="AI104" i="1" s="1"/>
  <c r="AI105" i="1" s="1"/>
  <c r="AI106" i="1" s="1"/>
  <c r="AI107" i="1" s="1"/>
  <c r="AI108" i="1" s="1"/>
  <c r="AI109" i="1" s="1"/>
  <c r="AI110" i="1" s="1"/>
  <c r="AI111" i="1" s="1"/>
  <c r="AI112" i="1" s="1"/>
  <c r="AI113" i="1" s="1"/>
  <c r="AI114" i="1" s="1"/>
  <c r="AI115" i="1" s="1"/>
  <c r="AI116" i="1" s="1"/>
  <c r="AI117" i="1" s="1"/>
  <c r="AI118" i="1" s="1"/>
  <c r="AI119" i="1" s="1"/>
  <c r="AI120" i="1" s="1"/>
  <c r="AI121" i="1" s="1"/>
  <c r="AI122" i="1" s="1"/>
  <c r="AI123" i="1" s="1"/>
  <c r="AI124" i="1" s="1"/>
  <c r="AI125" i="1" s="1"/>
  <c r="AI126" i="1" s="1"/>
  <c r="AI127" i="1" s="1"/>
  <c r="AI128" i="1" s="1"/>
  <c r="AI129" i="1" s="1"/>
  <c r="AI130" i="1" s="1"/>
  <c r="AI131" i="1" s="1"/>
  <c r="AI132" i="1" s="1"/>
  <c r="AI133" i="1" s="1"/>
  <c r="AI134" i="1" s="1"/>
  <c r="AI135" i="1" s="1"/>
  <c r="AI136" i="1" s="1"/>
  <c r="AI137" i="1" s="1"/>
  <c r="AI138" i="1" s="1"/>
  <c r="AI139" i="1" s="1"/>
  <c r="AI140" i="1" s="1"/>
  <c r="AI141" i="1" s="1"/>
  <c r="AI142" i="1" s="1"/>
  <c r="AI143" i="1" s="1"/>
  <c r="AI144" i="1" s="1"/>
  <c r="AI145" i="1" s="1"/>
  <c r="AI146" i="1" s="1"/>
  <c r="AI147" i="1" s="1"/>
  <c r="AI148" i="1" s="1"/>
  <c r="AI149" i="1" s="1"/>
  <c r="AI150" i="1" s="1"/>
  <c r="AI151" i="1" s="1"/>
  <c r="AI152" i="1" s="1"/>
  <c r="AI153" i="1" s="1"/>
  <c r="AI154" i="1" s="1"/>
  <c r="AI155" i="1" s="1"/>
  <c r="AI156" i="1" s="1"/>
  <c r="AI157" i="1" s="1"/>
  <c r="AI158" i="1" s="1"/>
  <c r="AI159" i="1" s="1"/>
  <c r="AI160" i="1" s="1"/>
  <c r="AI161" i="1" s="1"/>
  <c r="AI162" i="1" s="1"/>
  <c r="AI163" i="1" s="1"/>
  <c r="AI164" i="1" s="1"/>
  <c r="AI165" i="1" s="1"/>
  <c r="AI166" i="1" s="1"/>
  <c r="AI167" i="1" s="1"/>
  <c r="AI168" i="1" s="1"/>
  <c r="AI169" i="1" s="1"/>
  <c r="AI170" i="1" s="1"/>
  <c r="AI171" i="1" s="1"/>
  <c r="AI172" i="1" s="1"/>
  <c r="AI173" i="1" s="1"/>
  <c r="AI174" i="1" s="1"/>
  <c r="AI175" i="1" s="1"/>
  <c r="AI176" i="1" s="1"/>
  <c r="AI177" i="1" s="1"/>
  <c r="AI178" i="1" s="1"/>
  <c r="AI179" i="1" s="1"/>
  <c r="AI180" i="1" s="1"/>
  <c r="AI181" i="1" s="1"/>
  <c r="AI182" i="1" s="1"/>
  <c r="AI183" i="1" s="1"/>
  <c r="AI184" i="1" s="1"/>
  <c r="AI185" i="1" s="1"/>
  <c r="AI186" i="1" s="1"/>
  <c r="AI187" i="1" s="1"/>
  <c r="AI188" i="1" s="1"/>
  <c r="AI189" i="1" s="1"/>
  <c r="AI190" i="1" s="1"/>
  <c r="AI191" i="1" s="1"/>
  <c r="AI192" i="1" s="1"/>
  <c r="AI193" i="1" s="1"/>
  <c r="AI194" i="1" s="1"/>
  <c r="AI195" i="1" s="1"/>
  <c r="AI196" i="1" s="1"/>
  <c r="AI197" i="1" s="1"/>
  <c r="AI198" i="1" s="1"/>
  <c r="AI199" i="1" s="1"/>
  <c r="AI200" i="1" s="1"/>
  <c r="AI201" i="1" s="1"/>
  <c r="AI202" i="1" s="1"/>
  <c r="AI203" i="1" s="1"/>
  <c r="AI204" i="1" s="1"/>
  <c r="AI205" i="1" s="1"/>
  <c r="AI206" i="1" s="1"/>
  <c r="AI207" i="1" s="1"/>
  <c r="AI208" i="1" s="1"/>
  <c r="AI209" i="1" s="1"/>
  <c r="AI210" i="1" s="1"/>
  <c r="AI211" i="1" s="1"/>
  <c r="AI212" i="1" s="1"/>
  <c r="AI213" i="1" s="1"/>
  <c r="AI214" i="1" s="1"/>
  <c r="AI215" i="1" s="1"/>
  <c r="AI216" i="1" s="1"/>
  <c r="AI217" i="1" s="1"/>
  <c r="AI218" i="1" s="1"/>
  <c r="AI219" i="1" s="1"/>
  <c r="AI220" i="1" s="1"/>
  <c r="AI221" i="1" s="1"/>
  <c r="AI222" i="1" s="1"/>
  <c r="AI223" i="1" s="1"/>
  <c r="AI224" i="1" s="1"/>
  <c r="AI225" i="1" s="1"/>
  <c r="AI226" i="1" s="1"/>
  <c r="AI227" i="1" s="1"/>
  <c r="AI228" i="1" s="1"/>
  <c r="AI229" i="1" s="1"/>
  <c r="AI230" i="1" s="1"/>
  <c r="AI231" i="1" s="1"/>
  <c r="AI232" i="1" s="1"/>
  <c r="AI233" i="1" s="1"/>
  <c r="AI234" i="1" s="1"/>
  <c r="AI235" i="1" s="1"/>
  <c r="AI236" i="1" s="1"/>
  <c r="AI237" i="1" s="1"/>
  <c r="AI238" i="1" s="1"/>
  <c r="AI239" i="1" s="1"/>
  <c r="AI240" i="1" s="1"/>
  <c r="AI241" i="1" s="1"/>
  <c r="AI242" i="1" s="1"/>
  <c r="AI243" i="1" s="1"/>
  <c r="AI244" i="1" s="1"/>
  <c r="AI245" i="1" s="1"/>
  <c r="AI246" i="1" s="1"/>
  <c r="AI247" i="1" s="1"/>
  <c r="AI248" i="1" s="1"/>
  <c r="AI249" i="1" s="1"/>
  <c r="AI250" i="1" s="1"/>
  <c r="AI251" i="1" s="1"/>
  <c r="AI252" i="1" s="1"/>
  <c r="AI253" i="1" s="1"/>
  <c r="AI254" i="1" s="1"/>
  <c r="AI255" i="1" s="1"/>
  <c r="AI256" i="1" s="1"/>
  <c r="AI257" i="1" s="1"/>
  <c r="AI258" i="1" s="1"/>
  <c r="AI259" i="1" s="1"/>
  <c r="AI260" i="1" s="1"/>
  <c r="AI261" i="1" s="1"/>
  <c r="AI262" i="1" s="1"/>
  <c r="AI263" i="1" s="1"/>
  <c r="AI264" i="1" s="1"/>
  <c r="AI265" i="1" s="1"/>
  <c r="AI266" i="1" s="1"/>
  <c r="AI267" i="1" s="1"/>
  <c r="AI268" i="1" s="1"/>
  <c r="AI269" i="1" s="1"/>
  <c r="AI270" i="1" s="1"/>
  <c r="AI271" i="1" s="1"/>
  <c r="AI272" i="1" s="1"/>
  <c r="AI273" i="1" s="1"/>
  <c r="AI274" i="1" s="1"/>
  <c r="AI275" i="1" s="1"/>
  <c r="AI276" i="1" s="1"/>
  <c r="AI277" i="1" s="1"/>
  <c r="AI278" i="1" s="1"/>
  <c r="AI279" i="1" s="1"/>
  <c r="AI280" i="1" s="1"/>
  <c r="AI281" i="1" s="1"/>
  <c r="AI282" i="1" s="1"/>
  <c r="AI283" i="1" s="1"/>
  <c r="AI284" i="1" s="1"/>
  <c r="AI285" i="1" s="1"/>
  <c r="AI286" i="1" s="1"/>
  <c r="AI287" i="1" s="1"/>
  <c r="AI288" i="1" s="1"/>
  <c r="AI289" i="1" s="1"/>
  <c r="AI290" i="1" s="1"/>
  <c r="AI291" i="1" s="1"/>
  <c r="AI292" i="1" s="1"/>
  <c r="AI293" i="1" s="1"/>
  <c r="AI294" i="1" s="1"/>
  <c r="AI295" i="1" s="1"/>
  <c r="AI296" i="1" s="1"/>
  <c r="AI297" i="1" s="1"/>
  <c r="AI298" i="1" s="1"/>
  <c r="AI299" i="1" s="1"/>
  <c r="AI300" i="1" s="1"/>
  <c r="AI301" i="1" s="1"/>
  <c r="AI302" i="1" s="1"/>
  <c r="AI303" i="1" s="1"/>
  <c r="AI304" i="1" s="1"/>
  <c r="AI305" i="1" s="1"/>
  <c r="AI306" i="1" s="1"/>
  <c r="AI307" i="1" s="1"/>
  <c r="AI308" i="1" s="1"/>
  <c r="AI309" i="1" s="1"/>
  <c r="AI310" i="1" s="1"/>
  <c r="AI311" i="1" s="1"/>
  <c r="AI312" i="1" s="1"/>
  <c r="AI313" i="1" s="1"/>
  <c r="AI314" i="1" s="1"/>
  <c r="AI315" i="1" s="1"/>
  <c r="AI316" i="1" s="1"/>
  <c r="AI317" i="1" s="1"/>
  <c r="AI318" i="1" s="1"/>
  <c r="AI319" i="1" s="1"/>
  <c r="AI320" i="1" s="1"/>
  <c r="AI321" i="1" s="1"/>
  <c r="AI322" i="1" s="1"/>
  <c r="AI323" i="1" s="1"/>
  <c r="AI324" i="1" s="1"/>
  <c r="AI325" i="1" s="1"/>
  <c r="AI326" i="1" s="1"/>
  <c r="AI327" i="1" s="1"/>
  <c r="AI328" i="1" s="1"/>
  <c r="AI329" i="1" s="1"/>
  <c r="AI330" i="1" s="1"/>
  <c r="AI331" i="1" s="1"/>
  <c r="AI332" i="1" s="1"/>
  <c r="AI333" i="1" s="1"/>
  <c r="AI334" i="1" s="1"/>
  <c r="AI335" i="1" s="1"/>
  <c r="AI336" i="1" s="1"/>
  <c r="AI337" i="1" s="1"/>
  <c r="AI338" i="1" s="1"/>
  <c r="AI339" i="1" s="1"/>
  <c r="AI340" i="1" s="1"/>
  <c r="AI341" i="1" s="1"/>
  <c r="AI342" i="1" s="1"/>
  <c r="AI343" i="1" s="1"/>
  <c r="AI344" i="1" s="1"/>
  <c r="AI345" i="1" s="1"/>
  <c r="AI346" i="1" s="1"/>
  <c r="AI347" i="1" s="1"/>
  <c r="AI348" i="1" s="1"/>
  <c r="AI349" i="1" s="1"/>
  <c r="AI350" i="1" s="1"/>
  <c r="AI351" i="1" s="1"/>
  <c r="AI352" i="1" s="1"/>
  <c r="AI353" i="1" s="1"/>
  <c r="AI354" i="1" s="1"/>
  <c r="AI355" i="1" s="1"/>
  <c r="AI356" i="1" s="1"/>
  <c r="AI357" i="1" s="1"/>
  <c r="AI358" i="1" s="1"/>
  <c r="AI359" i="1" s="1"/>
  <c r="AI360" i="1" s="1"/>
  <c r="AI361" i="1" s="1"/>
  <c r="AI362" i="1" s="1"/>
  <c r="AI363" i="1" s="1"/>
  <c r="AI364" i="1" s="1"/>
  <c r="AI365" i="1" s="1"/>
  <c r="AI366" i="1" s="1"/>
  <c r="AI367" i="1" s="1"/>
  <c r="AI368" i="1" s="1"/>
  <c r="AI369" i="1" s="1"/>
  <c r="AI370" i="1" s="1"/>
  <c r="AI371" i="1" s="1"/>
  <c r="AI372" i="1" s="1"/>
  <c r="AI373" i="1" s="1"/>
  <c r="AI374" i="1" s="1"/>
  <c r="AI375" i="1" s="1"/>
  <c r="AI376" i="1" s="1"/>
  <c r="AI377" i="1" s="1"/>
  <c r="AI378" i="1" s="1"/>
  <c r="AI379" i="1" s="1"/>
  <c r="AI380" i="1" s="1"/>
  <c r="AI381" i="1" s="1"/>
  <c r="AI382" i="1" s="1"/>
  <c r="AI383" i="1" s="1"/>
  <c r="AI384" i="1" s="1"/>
  <c r="AI385" i="1" s="1"/>
  <c r="AI386" i="1" s="1"/>
  <c r="AI387" i="1" s="1"/>
  <c r="AI388" i="1" s="1"/>
  <c r="AI389" i="1" s="1"/>
  <c r="AI390" i="1" s="1"/>
  <c r="AI391" i="1" s="1"/>
  <c r="AI392" i="1" s="1"/>
  <c r="AI393" i="1" s="1"/>
  <c r="AI394" i="1" s="1"/>
  <c r="AI395" i="1" s="1"/>
  <c r="AI396" i="1" s="1"/>
  <c r="AI397" i="1" s="1"/>
  <c r="AI398" i="1" s="1"/>
  <c r="AI399" i="1" s="1"/>
  <c r="AI400" i="1" s="1"/>
  <c r="AI401" i="1" s="1"/>
  <c r="AI402" i="1" s="1"/>
  <c r="AI403" i="1" s="1"/>
  <c r="AI404" i="1" s="1"/>
  <c r="AI405" i="1" s="1"/>
  <c r="AI406" i="1" s="1"/>
  <c r="AI407" i="1" s="1"/>
  <c r="AI408" i="1" s="1"/>
  <c r="AI409" i="1" s="1"/>
  <c r="AI410" i="1" s="1"/>
  <c r="AI411" i="1" s="1"/>
  <c r="AI412" i="1" s="1"/>
  <c r="AI413" i="1" s="1"/>
  <c r="AI414" i="1" s="1"/>
  <c r="AI415" i="1" s="1"/>
  <c r="AI416" i="1" s="1"/>
  <c r="AI417" i="1" s="1"/>
  <c r="AI418" i="1" s="1"/>
  <c r="AI419" i="1" s="1"/>
  <c r="AI420" i="1" s="1"/>
  <c r="AI421" i="1" s="1"/>
  <c r="AI422" i="1" s="1"/>
  <c r="AI423" i="1" s="1"/>
  <c r="AI424" i="1" s="1"/>
  <c r="AI425" i="1" s="1"/>
  <c r="AI426" i="1" s="1"/>
  <c r="AI427" i="1" s="1"/>
  <c r="AI428" i="1" s="1"/>
  <c r="AI429" i="1" s="1"/>
  <c r="AI430" i="1" s="1"/>
  <c r="AI431" i="1" s="1"/>
  <c r="AI432" i="1" s="1"/>
  <c r="AI433" i="1" s="1"/>
  <c r="AI434" i="1" s="1"/>
  <c r="AI435" i="1" s="1"/>
  <c r="AI436" i="1" s="1"/>
  <c r="AI437" i="1" s="1"/>
  <c r="AI438" i="1" s="1"/>
  <c r="AI439" i="1" s="1"/>
  <c r="AI440" i="1" s="1"/>
  <c r="AI441" i="1" s="1"/>
  <c r="AI442" i="1" s="1"/>
  <c r="AI443" i="1" s="1"/>
  <c r="AI444" i="1" s="1"/>
  <c r="AI445" i="1" s="1"/>
  <c r="AI446" i="1" s="1"/>
  <c r="AI447" i="1" s="1"/>
  <c r="AI448" i="1" s="1"/>
  <c r="AI449" i="1" s="1"/>
  <c r="AI450" i="1" s="1"/>
  <c r="AI451" i="1" s="1"/>
  <c r="AI452" i="1" s="1"/>
  <c r="AI453" i="1" s="1"/>
  <c r="AI454" i="1" s="1"/>
  <c r="AI455" i="1" s="1"/>
  <c r="AI456" i="1" s="1"/>
  <c r="AI457" i="1" s="1"/>
  <c r="AI458" i="1" s="1"/>
  <c r="AI459" i="1" s="1"/>
  <c r="AI460" i="1" s="1"/>
  <c r="AI461" i="1" s="1"/>
  <c r="AI462" i="1" s="1"/>
  <c r="AI463" i="1" s="1"/>
  <c r="AI464" i="1" s="1"/>
  <c r="AI465" i="1" s="1"/>
  <c r="AI466" i="1" s="1"/>
  <c r="AI467" i="1" s="1"/>
  <c r="AI468" i="1" s="1"/>
  <c r="AI469" i="1" s="1"/>
  <c r="AI470" i="1" s="1"/>
  <c r="AI471" i="1" s="1"/>
  <c r="AI472" i="1" s="1"/>
  <c r="AI473" i="1" s="1"/>
  <c r="AI474" i="1" s="1"/>
  <c r="AI475" i="1" s="1"/>
  <c r="AI476" i="1" s="1"/>
  <c r="AI477" i="1" s="1"/>
  <c r="AI478" i="1" s="1"/>
  <c r="AI479" i="1" s="1"/>
  <c r="AI480" i="1" s="1"/>
  <c r="AI481" i="1" s="1"/>
  <c r="AI482" i="1" s="1"/>
  <c r="AI483" i="1" s="1"/>
  <c r="AI484" i="1" s="1"/>
  <c r="AI485" i="1" s="1"/>
  <c r="AI486" i="1" s="1"/>
  <c r="AI487" i="1" s="1"/>
  <c r="AI488" i="1" s="1"/>
  <c r="AI489" i="1" s="1"/>
  <c r="AI490" i="1" s="1"/>
  <c r="AI491" i="1" s="1"/>
  <c r="AI492" i="1" s="1"/>
  <c r="AI493" i="1" s="1"/>
  <c r="AI494" i="1" s="1"/>
  <c r="AI495" i="1" s="1"/>
  <c r="AI496" i="1" s="1"/>
  <c r="AI497" i="1" s="1"/>
  <c r="AI498" i="1" s="1"/>
  <c r="AI499" i="1" s="1"/>
  <c r="AI500" i="1" s="1"/>
  <c r="AI501" i="1" s="1"/>
  <c r="AI502" i="1" s="1"/>
  <c r="AI503" i="1" s="1"/>
  <c r="AI504" i="1" s="1"/>
  <c r="AI505" i="1" s="1"/>
  <c r="AI506" i="1" s="1"/>
  <c r="AI507" i="1" s="1"/>
  <c r="AI508" i="1" s="1"/>
  <c r="AI509" i="1" s="1"/>
  <c r="AI510" i="1" s="1"/>
  <c r="AI511" i="1" s="1"/>
  <c r="AI512" i="1" s="1"/>
  <c r="AI513" i="1" s="1"/>
  <c r="AI514" i="1" s="1"/>
  <c r="AI515" i="1" s="1"/>
  <c r="AI516" i="1" s="1"/>
  <c r="AI517" i="1" s="1"/>
  <c r="AI518" i="1" s="1"/>
  <c r="AI519" i="1" s="1"/>
  <c r="AI520" i="1" s="1"/>
  <c r="AI521" i="1" s="1"/>
  <c r="AI522" i="1" s="1"/>
  <c r="AI523" i="1" s="1"/>
  <c r="AI524" i="1" s="1"/>
  <c r="AI525" i="1" s="1"/>
  <c r="AI526" i="1" s="1"/>
  <c r="AI527" i="1" s="1"/>
  <c r="AI528" i="1" s="1"/>
  <c r="AI529" i="1" s="1"/>
  <c r="AI530" i="1" s="1"/>
  <c r="AI531" i="1" s="1"/>
  <c r="AI532" i="1" s="1"/>
  <c r="AI533" i="1" s="1"/>
  <c r="AI534" i="1" s="1"/>
  <c r="AI535" i="1" s="1"/>
  <c r="AI536" i="1" s="1"/>
  <c r="AI537" i="1" s="1"/>
  <c r="AI538" i="1" s="1"/>
  <c r="AI539" i="1" s="1"/>
  <c r="AI540" i="1" s="1"/>
  <c r="AI541" i="1" s="1"/>
  <c r="AI542" i="1" s="1"/>
  <c r="AI543" i="1" s="1"/>
  <c r="AI544" i="1" s="1"/>
  <c r="AI545" i="1" s="1"/>
  <c r="AI546" i="1" s="1"/>
  <c r="AI547" i="1" s="1"/>
  <c r="AI548" i="1" s="1"/>
  <c r="AI549" i="1" s="1"/>
  <c r="AI550" i="1" s="1"/>
  <c r="AI551" i="1" s="1"/>
  <c r="AI552" i="1" s="1"/>
  <c r="AI553" i="1" s="1"/>
  <c r="AI554" i="1" s="1"/>
  <c r="AI555" i="1" s="1"/>
  <c r="AI556" i="1" s="1"/>
  <c r="AI557" i="1" s="1"/>
  <c r="AI558" i="1" s="1"/>
  <c r="AI559" i="1" s="1"/>
  <c r="AI560" i="1" s="1"/>
  <c r="AI561" i="1" s="1"/>
  <c r="AI562" i="1" s="1"/>
  <c r="AI563" i="1" s="1"/>
  <c r="AI564" i="1" s="1"/>
  <c r="AI565" i="1" s="1"/>
  <c r="AI566" i="1" s="1"/>
  <c r="AI567" i="1" s="1"/>
  <c r="AI568" i="1" s="1"/>
  <c r="AI569" i="1" s="1"/>
  <c r="AI570" i="1" s="1"/>
  <c r="AI571" i="1" s="1"/>
  <c r="AI572" i="1" s="1"/>
  <c r="AI573" i="1" s="1"/>
  <c r="AI574" i="1" s="1"/>
  <c r="AI575" i="1" s="1"/>
  <c r="AI576" i="1" s="1"/>
  <c r="AI577" i="1" s="1"/>
  <c r="AI578" i="1" s="1"/>
  <c r="AI579" i="1" s="1"/>
  <c r="AI580" i="1" s="1"/>
  <c r="AI581" i="1" s="1"/>
  <c r="AI582" i="1" s="1"/>
  <c r="AI583" i="1" s="1"/>
  <c r="AI584" i="1" s="1"/>
  <c r="AI585" i="1" s="1"/>
  <c r="AI586" i="1" s="1"/>
  <c r="AI587" i="1" s="1"/>
  <c r="AI588" i="1" s="1"/>
  <c r="AI589" i="1" s="1"/>
  <c r="AI590" i="1" s="1"/>
  <c r="AI591" i="1" s="1"/>
  <c r="AI592" i="1" s="1"/>
  <c r="AI593" i="1" s="1"/>
  <c r="AI594" i="1" s="1"/>
  <c r="AI595" i="1" s="1"/>
  <c r="AI596" i="1" s="1"/>
  <c r="AI597" i="1" s="1"/>
  <c r="AI598" i="1" s="1"/>
  <c r="AI599" i="1" s="1"/>
  <c r="AI600" i="1" s="1"/>
  <c r="AI601" i="1" s="1"/>
  <c r="AI602" i="1" s="1"/>
  <c r="AI603" i="1" s="1"/>
  <c r="AI604" i="1" s="1"/>
  <c r="AI605" i="1" s="1"/>
  <c r="AI606" i="1" s="1"/>
  <c r="AI607" i="1" s="1"/>
  <c r="AI608" i="1" s="1"/>
  <c r="AI609" i="1" s="1"/>
  <c r="AI610" i="1" s="1"/>
  <c r="AI611" i="1" s="1"/>
  <c r="AI612" i="1" s="1"/>
  <c r="AI613" i="1" s="1"/>
  <c r="AI614" i="1" s="1"/>
  <c r="AI615" i="1" s="1"/>
  <c r="AI616" i="1" s="1"/>
  <c r="AI617" i="1" s="1"/>
  <c r="AI618" i="1" s="1"/>
  <c r="AI619" i="1" s="1"/>
  <c r="AI620" i="1" s="1"/>
  <c r="AI621" i="1" s="1"/>
  <c r="AI622" i="1" s="1"/>
  <c r="AI623" i="1" s="1"/>
  <c r="AI624" i="1" s="1"/>
  <c r="AI625" i="1" s="1"/>
  <c r="AI626" i="1" s="1"/>
  <c r="AI627" i="1" s="1"/>
  <c r="AI628" i="1" s="1"/>
  <c r="AI629" i="1" s="1"/>
  <c r="AI630" i="1" s="1"/>
  <c r="AI631" i="1" s="1"/>
  <c r="AI632" i="1" s="1"/>
  <c r="AI633" i="1" s="1"/>
  <c r="AI634" i="1" s="1"/>
  <c r="AI635" i="1" s="1"/>
  <c r="AI636" i="1" s="1"/>
  <c r="AI637" i="1" s="1"/>
  <c r="AI638" i="1" s="1"/>
  <c r="AI639" i="1" s="1"/>
  <c r="AI640" i="1" s="1"/>
  <c r="AI641" i="1" s="1"/>
  <c r="AI642" i="1" s="1"/>
  <c r="AI643" i="1" s="1"/>
  <c r="AI644" i="1" s="1"/>
  <c r="AI645" i="1" s="1"/>
  <c r="AI646" i="1" s="1"/>
  <c r="AI647" i="1" s="1"/>
  <c r="AI648" i="1" s="1"/>
  <c r="AI649" i="1" s="1"/>
  <c r="AI650" i="1" s="1"/>
  <c r="AI651" i="1" s="1"/>
  <c r="AI652" i="1" s="1"/>
  <c r="AI653" i="1" s="1"/>
  <c r="AI654" i="1" s="1"/>
  <c r="AI655" i="1" s="1"/>
  <c r="AI656" i="1" s="1"/>
  <c r="AI657" i="1" s="1"/>
  <c r="AI658" i="1" s="1"/>
  <c r="AI659" i="1" s="1"/>
  <c r="AI660" i="1" s="1"/>
  <c r="AI661" i="1" s="1"/>
  <c r="AI662" i="1" s="1"/>
  <c r="AI663" i="1" s="1"/>
  <c r="AI664" i="1" s="1"/>
  <c r="AI665" i="1" s="1"/>
  <c r="AI666" i="1" s="1"/>
  <c r="AI667" i="1" s="1"/>
  <c r="AI668" i="1" s="1"/>
  <c r="AI669" i="1" s="1"/>
  <c r="AI670" i="1" s="1"/>
  <c r="AI671" i="1" s="1"/>
  <c r="AI672" i="1" s="1"/>
  <c r="AI673" i="1" s="1"/>
  <c r="AI674" i="1" s="1"/>
  <c r="AI675" i="1" s="1"/>
  <c r="AI676" i="1" s="1"/>
  <c r="AI677" i="1" s="1"/>
  <c r="AI678" i="1" s="1"/>
  <c r="AI679" i="1" s="1"/>
  <c r="AI680" i="1" s="1"/>
  <c r="AI681" i="1" s="1"/>
  <c r="AI682" i="1" s="1"/>
  <c r="AI683" i="1" s="1"/>
  <c r="AI684" i="1" s="1"/>
  <c r="AI685" i="1" s="1"/>
  <c r="AI686" i="1" s="1"/>
  <c r="AI687" i="1" s="1"/>
  <c r="AI688" i="1" s="1"/>
  <c r="AI689" i="1" s="1"/>
  <c r="AI690" i="1" s="1"/>
  <c r="AI691" i="1" s="1"/>
  <c r="AI692" i="1" s="1"/>
  <c r="AI693" i="1" s="1"/>
  <c r="AI694" i="1" s="1"/>
  <c r="AI695" i="1" s="1"/>
  <c r="AI696" i="1" s="1"/>
  <c r="AI697" i="1" s="1"/>
  <c r="AI698" i="1" s="1"/>
  <c r="AI699" i="1" s="1"/>
  <c r="AI700" i="1" s="1"/>
  <c r="AI701" i="1" s="1"/>
  <c r="AI702" i="1" s="1"/>
  <c r="AI703" i="1" s="1"/>
  <c r="AI704" i="1" s="1"/>
  <c r="AI705" i="1" s="1"/>
  <c r="AI706" i="1" s="1"/>
  <c r="AI707" i="1" s="1"/>
  <c r="AI708" i="1" s="1"/>
  <c r="AI709" i="1" s="1"/>
  <c r="AI710" i="1" s="1"/>
  <c r="AI711" i="1" s="1"/>
  <c r="AI712" i="1" s="1"/>
  <c r="AI713" i="1" s="1"/>
  <c r="AI714" i="1" s="1"/>
  <c r="AI715" i="1" s="1"/>
  <c r="AI716" i="1" s="1"/>
  <c r="AI717" i="1" s="1"/>
  <c r="AI718" i="1" s="1"/>
  <c r="AI719" i="1" s="1"/>
  <c r="AI720" i="1" s="1"/>
  <c r="AI721" i="1" s="1"/>
  <c r="AI722" i="1" s="1"/>
  <c r="AI723" i="1" s="1"/>
  <c r="AI724" i="1" s="1"/>
  <c r="AI725" i="1" s="1"/>
  <c r="AI726" i="1" s="1"/>
  <c r="AI727" i="1" s="1"/>
  <c r="AI728" i="1" s="1"/>
  <c r="AI729" i="1" s="1"/>
  <c r="AI730" i="1" s="1"/>
  <c r="AI731" i="1" s="1"/>
  <c r="AI732" i="1" s="1"/>
  <c r="AI733" i="1" s="1"/>
  <c r="AI734" i="1" s="1"/>
  <c r="AI735" i="1" s="1"/>
  <c r="AI736" i="1" s="1"/>
  <c r="AI737" i="1" s="1"/>
  <c r="AI738" i="1" s="1"/>
  <c r="AI739" i="1" s="1"/>
  <c r="AI740" i="1" s="1"/>
  <c r="AI741" i="1" s="1"/>
  <c r="AI742" i="1" s="1"/>
  <c r="AI743" i="1" s="1"/>
  <c r="AI744" i="1" s="1"/>
  <c r="AI745" i="1" s="1"/>
  <c r="AI746" i="1" s="1"/>
  <c r="AI747" i="1" s="1"/>
  <c r="AI748" i="1" s="1"/>
  <c r="AI749" i="1" s="1"/>
  <c r="AI750" i="1" s="1"/>
  <c r="AI751" i="1" s="1"/>
  <c r="AI752" i="1" s="1"/>
  <c r="AI753" i="1" s="1"/>
  <c r="AI754" i="1" s="1"/>
  <c r="AI755" i="1" s="1"/>
  <c r="AI756" i="1" s="1"/>
  <c r="AI757" i="1" s="1"/>
  <c r="AI758" i="1" s="1"/>
  <c r="AI759" i="1" s="1"/>
  <c r="AI760" i="1" s="1"/>
  <c r="AI761" i="1" s="1"/>
  <c r="AI762" i="1" s="1"/>
  <c r="AI763" i="1" s="1"/>
  <c r="AI764" i="1" s="1"/>
  <c r="AI765" i="1" s="1"/>
  <c r="AI766" i="1" s="1"/>
  <c r="AI767" i="1" s="1"/>
  <c r="AI768" i="1" s="1"/>
  <c r="AI769" i="1" s="1"/>
  <c r="AI770" i="1" s="1"/>
  <c r="AI771" i="1" s="1"/>
  <c r="AI772" i="1" s="1"/>
  <c r="AI773" i="1" s="1"/>
  <c r="AI774" i="1" s="1"/>
  <c r="AI775" i="1" s="1"/>
  <c r="AI776" i="1" s="1"/>
  <c r="AI777" i="1" s="1"/>
  <c r="AI778" i="1" s="1"/>
  <c r="AI779" i="1" s="1"/>
  <c r="AI780" i="1" s="1"/>
  <c r="AI781" i="1" s="1"/>
  <c r="AI782" i="1" s="1"/>
  <c r="AI783" i="1" s="1"/>
  <c r="AI784" i="1" s="1"/>
  <c r="AI785" i="1" s="1"/>
  <c r="AI786" i="1" s="1"/>
  <c r="AI787" i="1" s="1"/>
  <c r="AI788" i="1" s="1"/>
  <c r="AI789" i="1" s="1"/>
  <c r="AI790" i="1" s="1"/>
  <c r="AI791" i="1" s="1"/>
  <c r="AI792" i="1" s="1"/>
  <c r="AI793" i="1" s="1"/>
  <c r="AI794" i="1" s="1"/>
  <c r="AI795" i="1" s="1"/>
  <c r="AI796" i="1" s="1"/>
  <c r="AI797" i="1" s="1"/>
  <c r="AI798" i="1" s="1"/>
  <c r="AI799" i="1" s="1"/>
  <c r="AI800" i="1" s="1"/>
  <c r="AI801" i="1" s="1"/>
  <c r="AI802" i="1" s="1"/>
  <c r="AI803" i="1" s="1"/>
  <c r="AI804" i="1" s="1"/>
  <c r="AI805" i="1" s="1"/>
  <c r="AI806" i="1" s="1"/>
  <c r="AI807" i="1" s="1"/>
  <c r="AI808" i="1" s="1"/>
  <c r="AI809" i="1" s="1"/>
  <c r="AI810" i="1" s="1"/>
  <c r="AI811" i="1" s="1"/>
  <c r="AI812" i="1" s="1"/>
  <c r="AI813" i="1" s="1"/>
  <c r="AI814" i="1" s="1"/>
  <c r="AI815" i="1" s="1"/>
  <c r="AI816" i="1" s="1"/>
  <c r="AI817" i="1" s="1"/>
  <c r="AI818" i="1" s="1"/>
  <c r="AI819" i="1" s="1"/>
  <c r="AI820" i="1" s="1"/>
  <c r="AI821" i="1" s="1"/>
  <c r="AI822" i="1" s="1"/>
  <c r="AI823" i="1" s="1"/>
  <c r="AI824" i="1" s="1"/>
  <c r="AI825" i="1" s="1"/>
  <c r="AI826" i="1" s="1"/>
  <c r="AI827" i="1" s="1"/>
  <c r="AI828" i="1" s="1"/>
  <c r="AI829" i="1" s="1"/>
  <c r="AI830" i="1" s="1"/>
  <c r="AI831" i="1" s="1"/>
  <c r="AI832" i="1" s="1"/>
  <c r="AI833" i="1" s="1"/>
  <c r="AI834" i="1" s="1"/>
  <c r="AI835" i="1" s="1"/>
  <c r="AI836" i="1" s="1"/>
  <c r="AI837" i="1" s="1"/>
  <c r="AI838" i="1" s="1"/>
  <c r="AI839" i="1" s="1"/>
  <c r="AI840" i="1" s="1"/>
  <c r="AI841" i="1" s="1"/>
  <c r="AI842" i="1" s="1"/>
  <c r="AI843" i="1" s="1"/>
  <c r="AI844" i="1" s="1"/>
  <c r="AI845" i="1" s="1"/>
  <c r="AI846" i="1" s="1"/>
  <c r="AI847" i="1" s="1"/>
  <c r="AI848" i="1" s="1"/>
  <c r="AI849" i="1" s="1"/>
  <c r="AI850" i="1" s="1"/>
  <c r="AI851" i="1" s="1"/>
  <c r="AI852" i="1" s="1"/>
  <c r="AI853" i="1" s="1"/>
  <c r="AI854" i="1" s="1"/>
  <c r="AI855" i="1" s="1"/>
  <c r="AI856" i="1" s="1"/>
  <c r="AI857" i="1" s="1"/>
  <c r="AI858" i="1" s="1"/>
  <c r="AI859" i="1" s="1"/>
  <c r="AI860" i="1" s="1"/>
  <c r="AI861" i="1" s="1"/>
  <c r="AI862" i="1" s="1"/>
  <c r="AI863" i="1" s="1"/>
  <c r="AI864" i="1" s="1"/>
  <c r="AI865" i="1" s="1"/>
  <c r="AI866" i="1" s="1"/>
  <c r="AI867" i="1" s="1"/>
  <c r="AI868" i="1" s="1"/>
  <c r="AI869" i="1" s="1"/>
  <c r="AI870" i="1" s="1"/>
  <c r="AI871" i="1" s="1"/>
  <c r="AI872" i="1" s="1"/>
  <c r="AI873" i="1" s="1"/>
  <c r="AI874" i="1" s="1"/>
  <c r="AI875" i="1" s="1"/>
  <c r="AI876" i="1" s="1"/>
  <c r="AI877" i="1" s="1"/>
  <c r="AI878" i="1" s="1"/>
  <c r="AI879" i="1" s="1"/>
  <c r="AI880" i="1" s="1"/>
  <c r="AI881" i="1" s="1"/>
  <c r="AI882" i="1" s="1"/>
  <c r="AI883" i="1" s="1"/>
  <c r="AI884" i="1" s="1"/>
  <c r="AI885" i="1" s="1"/>
  <c r="AI886" i="1" s="1"/>
  <c r="AI887" i="1" s="1"/>
  <c r="AI888" i="1" s="1"/>
  <c r="AI889" i="1" s="1"/>
  <c r="AI890" i="1" s="1"/>
  <c r="AI891" i="1" s="1"/>
  <c r="AI892" i="1" s="1"/>
  <c r="AI893" i="1" s="1"/>
  <c r="AI894" i="1" s="1"/>
  <c r="AI895" i="1" s="1"/>
  <c r="AI896" i="1" s="1"/>
  <c r="AI897" i="1" s="1"/>
  <c r="AI898" i="1" s="1"/>
  <c r="AI899" i="1" s="1"/>
  <c r="AI900" i="1" s="1"/>
  <c r="AI901" i="1" s="1"/>
  <c r="AI902" i="1" s="1"/>
  <c r="AI903" i="1" s="1"/>
  <c r="AI904" i="1" s="1"/>
  <c r="AI905" i="1" s="1"/>
  <c r="AI906" i="1" s="1"/>
  <c r="AI907" i="1" s="1"/>
  <c r="AI908" i="1" s="1"/>
  <c r="AI909" i="1" s="1"/>
  <c r="AI910" i="1" s="1"/>
  <c r="AI911" i="1" s="1"/>
  <c r="AI912" i="1" s="1"/>
  <c r="AI913" i="1" s="1"/>
  <c r="AI914" i="1" s="1"/>
  <c r="AI915" i="1" s="1"/>
  <c r="AI916" i="1" s="1"/>
  <c r="AI917" i="1" s="1"/>
  <c r="AI918" i="1" s="1"/>
  <c r="AI919" i="1" s="1"/>
  <c r="AI920" i="1" s="1"/>
  <c r="AI921" i="1" s="1"/>
  <c r="AI922" i="1" s="1"/>
  <c r="AI923" i="1" s="1"/>
  <c r="AI924" i="1" s="1"/>
  <c r="AI925" i="1" s="1"/>
  <c r="AI926" i="1" s="1"/>
  <c r="AI927" i="1" s="1"/>
  <c r="AI928" i="1" s="1"/>
  <c r="AI929" i="1" s="1"/>
  <c r="AI930" i="1" s="1"/>
  <c r="AI931" i="1" s="1"/>
  <c r="AI932" i="1" s="1"/>
  <c r="AI933" i="1" s="1"/>
  <c r="AI934" i="1" s="1"/>
  <c r="AI935" i="1" s="1"/>
  <c r="AI936" i="1" s="1"/>
  <c r="AI937" i="1" s="1"/>
  <c r="AI938" i="1" s="1"/>
  <c r="AI939" i="1" s="1"/>
  <c r="AI940" i="1" s="1"/>
  <c r="AI941" i="1" s="1"/>
  <c r="AI942" i="1" s="1"/>
  <c r="AI943" i="1" s="1"/>
  <c r="AI944" i="1" s="1"/>
  <c r="AI945" i="1" s="1"/>
  <c r="AI946" i="1" s="1"/>
  <c r="AI947" i="1" s="1"/>
  <c r="AI948" i="1" s="1"/>
  <c r="AI949" i="1" s="1"/>
  <c r="AI950" i="1" s="1"/>
  <c r="AI951" i="1" s="1"/>
  <c r="AI952" i="1" s="1"/>
  <c r="AI953" i="1" s="1"/>
  <c r="AI954" i="1" s="1"/>
  <c r="AI955" i="1" s="1"/>
  <c r="AI956" i="1" s="1"/>
  <c r="AI957" i="1" s="1"/>
  <c r="AI958" i="1" s="1"/>
  <c r="AI959" i="1" s="1"/>
  <c r="AI960" i="1" s="1"/>
  <c r="AI961" i="1" s="1"/>
  <c r="AI962" i="1" s="1"/>
  <c r="AI963" i="1" s="1"/>
  <c r="AI964" i="1" s="1"/>
  <c r="AI965" i="1" s="1"/>
  <c r="AI966" i="1" s="1"/>
  <c r="AI967" i="1" s="1"/>
  <c r="AI968" i="1" s="1"/>
  <c r="AI969" i="1" s="1"/>
  <c r="AI970" i="1" s="1"/>
  <c r="AI971" i="1" s="1"/>
  <c r="AI972" i="1" s="1"/>
  <c r="AI973" i="1" s="1"/>
  <c r="AI974" i="1" s="1"/>
  <c r="AI975" i="1" s="1"/>
  <c r="AI976" i="1" s="1"/>
  <c r="AI977" i="1" s="1"/>
  <c r="AI978" i="1" s="1"/>
  <c r="AI979" i="1" s="1"/>
  <c r="AI980" i="1" s="1"/>
  <c r="AI981" i="1" s="1"/>
  <c r="AI982" i="1" s="1"/>
  <c r="AI983" i="1" s="1"/>
  <c r="AI984" i="1" s="1"/>
  <c r="AI985" i="1" s="1"/>
  <c r="AI986" i="1" s="1"/>
  <c r="AI987" i="1" s="1"/>
  <c r="AI988" i="1" s="1"/>
  <c r="AI989" i="1" s="1"/>
  <c r="AI990" i="1" s="1"/>
  <c r="AI991" i="1" s="1"/>
  <c r="AI992" i="1" s="1"/>
  <c r="AI993" i="1" s="1"/>
  <c r="AI994" i="1" s="1"/>
  <c r="AI995" i="1" s="1"/>
  <c r="AI996" i="1" s="1"/>
  <c r="AI997" i="1" s="1"/>
  <c r="AI998" i="1" s="1"/>
  <c r="AI999" i="1" s="1"/>
  <c r="AI1000" i="1" s="1"/>
  <c r="AI1001" i="1" s="1"/>
  <c r="AI1002" i="1" s="1"/>
  <c r="AI1003" i="1" s="1"/>
  <c r="AI1004" i="1" s="1"/>
  <c r="AI1005" i="1" s="1"/>
  <c r="AI1006" i="1" s="1"/>
  <c r="AI1007" i="1" s="1"/>
  <c r="AI1008" i="1" s="1"/>
  <c r="AI1009" i="1" s="1"/>
  <c r="AI1010" i="1" s="1"/>
  <c r="AI1011" i="1" s="1"/>
  <c r="AI1012" i="1" s="1"/>
  <c r="AI1013" i="1" s="1"/>
  <c r="AI1014" i="1" s="1"/>
  <c r="AI1015" i="1" s="1"/>
  <c r="AI1016" i="1" s="1"/>
  <c r="AI1017" i="1" s="1"/>
  <c r="AI1018" i="1" s="1"/>
  <c r="AI1019" i="1" s="1"/>
  <c r="AI1020" i="1" s="1"/>
  <c r="AI1021" i="1" s="1"/>
  <c r="AI1022" i="1" s="1"/>
  <c r="AI1023" i="1" s="1"/>
  <c r="AI1024" i="1" s="1"/>
  <c r="AI1025" i="1" s="1"/>
  <c r="AI1026" i="1" s="1"/>
  <c r="AI1027" i="1" s="1"/>
  <c r="AI1028" i="1" s="1"/>
  <c r="AI1029" i="1" s="1"/>
  <c r="AI1030" i="1" s="1"/>
  <c r="AI1031" i="1" s="1"/>
  <c r="AI1032" i="1" s="1"/>
  <c r="AI1033" i="1" s="1"/>
  <c r="AI1034" i="1" s="1"/>
  <c r="AI1035" i="1" s="1"/>
  <c r="AI1036" i="1" s="1"/>
  <c r="AI1037" i="1" s="1"/>
  <c r="AI1038" i="1" s="1"/>
  <c r="AI1039" i="1" s="1"/>
  <c r="AI1040" i="1" s="1"/>
  <c r="AI1041" i="1" s="1"/>
  <c r="AI1042" i="1" s="1"/>
  <c r="AI1043" i="1" s="1"/>
  <c r="AI1044" i="1" s="1"/>
  <c r="AI1045" i="1" s="1"/>
  <c r="AI1046" i="1" s="1"/>
  <c r="AI1047" i="1" s="1"/>
  <c r="AI1048" i="1" s="1"/>
  <c r="AI1049" i="1" s="1"/>
  <c r="AI1050" i="1" s="1"/>
  <c r="AI1051" i="1" s="1"/>
  <c r="AI1052" i="1" s="1"/>
  <c r="AI1053" i="1" s="1"/>
  <c r="AI1054" i="1" s="1"/>
  <c r="AI1055" i="1" s="1"/>
  <c r="AI1056" i="1" s="1"/>
  <c r="AI1057" i="1" s="1"/>
  <c r="AI1058" i="1" s="1"/>
  <c r="AI1059" i="1" s="1"/>
  <c r="AI1060" i="1" s="1"/>
  <c r="AI1061" i="1" s="1"/>
  <c r="AI1062" i="1" s="1"/>
  <c r="AI1063" i="1" s="1"/>
  <c r="AI1064" i="1" s="1"/>
  <c r="AI1065" i="1" s="1"/>
  <c r="AI1066" i="1" s="1"/>
  <c r="AI1067" i="1" s="1"/>
  <c r="AI1068" i="1" s="1"/>
  <c r="AI1069" i="1" s="1"/>
  <c r="AI1070" i="1" s="1"/>
  <c r="AI1071" i="1" s="1"/>
  <c r="AI1072" i="1" s="1"/>
  <c r="AI1073" i="1" s="1"/>
  <c r="AI1074" i="1" s="1"/>
  <c r="AI1075" i="1" s="1"/>
  <c r="AI1076" i="1" s="1"/>
  <c r="AI1077" i="1" s="1"/>
  <c r="AI1078" i="1" s="1"/>
  <c r="AI1079" i="1" s="1"/>
  <c r="AI1080" i="1" s="1"/>
  <c r="AI1081" i="1" s="1"/>
  <c r="AI1082" i="1" s="1"/>
  <c r="AI1083" i="1" s="1"/>
  <c r="AI1084" i="1" s="1"/>
  <c r="AI1085" i="1" s="1"/>
  <c r="AI1086" i="1" s="1"/>
  <c r="AI1087" i="1" s="1"/>
  <c r="AI1088" i="1" s="1"/>
  <c r="AI1089" i="1" s="1"/>
  <c r="AI1090" i="1" s="1"/>
  <c r="AI1091" i="1" s="1"/>
  <c r="AI1092" i="1" s="1"/>
  <c r="AI1093" i="1" s="1"/>
  <c r="AI1094" i="1" s="1"/>
  <c r="AI1095" i="1" s="1"/>
  <c r="AI1096" i="1" s="1"/>
  <c r="AI1097" i="1" s="1"/>
  <c r="AI1098" i="1" s="1"/>
  <c r="AI1099" i="1" s="1"/>
  <c r="AI1100" i="1" s="1"/>
  <c r="AI1101" i="1" s="1"/>
  <c r="AI1102" i="1" s="1"/>
  <c r="AI1103" i="1" s="1"/>
  <c r="AI1104" i="1" s="1"/>
  <c r="AI1105" i="1" s="1"/>
  <c r="AI1106" i="1" s="1"/>
  <c r="AI1107" i="1" s="1"/>
  <c r="AI1108" i="1" s="1"/>
  <c r="AI1109" i="1" s="1"/>
  <c r="AI1110" i="1" s="1"/>
  <c r="AI1111" i="1" s="1"/>
  <c r="AI1112" i="1" s="1"/>
  <c r="AI1113" i="1" s="1"/>
  <c r="AI1114" i="1" s="1"/>
  <c r="AI1115" i="1" s="1"/>
  <c r="AI1116" i="1" s="1"/>
  <c r="AI1117" i="1" s="1"/>
  <c r="AI1118" i="1" s="1"/>
  <c r="AI1119" i="1" s="1"/>
  <c r="AI1120" i="1" s="1"/>
  <c r="AI1121" i="1" s="1"/>
  <c r="AI1122" i="1" s="1"/>
  <c r="AI1123" i="1" s="1"/>
  <c r="AI1124" i="1" s="1"/>
  <c r="AI1125" i="1" s="1"/>
  <c r="AI1126" i="1" s="1"/>
  <c r="AI1127" i="1" s="1"/>
  <c r="AI1128" i="1" s="1"/>
  <c r="AI1129" i="1" s="1"/>
  <c r="AI1130" i="1" s="1"/>
  <c r="AI1131" i="1" s="1"/>
  <c r="AI1132" i="1" s="1"/>
  <c r="AI1133" i="1" s="1"/>
  <c r="AI1134" i="1" s="1"/>
  <c r="AI1135" i="1" s="1"/>
  <c r="AI1136" i="1" s="1"/>
  <c r="AI1137" i="1" s="1"/>
  <c r="AI1138" i="1" s="1"/>
  <c r="AI1139" i="1" s="1"/>
  <c r="AI1140" i="1" s="1"/>
  <c r="AI1141" i="1" s="1"/>
  <c r="AI1142" i="1" s="1"/>
  <c r="AI1143" i="1" s="1"/>
  <c r="AI1144" i="1" s="1"/>
  <c r="AI1145" i="1" s="1"/>
  <c r="AI1146" i="1" s="1"/>
  <c r="AI1147" i="1" s="1"/>
  <c r="AI1148" i="1" s="1"/>
  <c r="AI1149" i="1" s="1"/>
  <c r="AI1150" i="1" s="1"/>
  <c r="AI1151" i="1" s="1"/>
  <c r="AI1152" i="1" s="1"/>
  <c r="AI1153" i="1" s="1"/>
  <c r="AI1154" i="1" s="1"/>
  <c r="AI1155" i="1" s="1"/>
  <c r="AI1156" i="1" s="1"/>
  <c r="AI1157" i="1" s="1"/>
  <c r="AI1158" i="1" s="1"/>
  <c r="AI1159" i="1" s="1"/>
  <c r="AI1160" i="1" s="1"/>
  <c r="AI1161" i="1" s="1"/>
  <c r="AI1162" i="1" s="1"/>
  <c r="AI1163" i="1" s="1"/>
  <c r="AI1164" i="1" s="1"/>
  <c r="AI1165" i="1" s="1"/>
  <c r="AI1166" i="1" s="1"/>
  <c r="AI1167" i="1" s="1"/>
  <c r="AI1168" i="1" s="1"/>
  <c r="AI1169" i="1" s="1"/>
  <c r="AI1170" i="1" s="1"/>
  <c r="AI1171" i="1" s="1"/>
  <c r="AI1172" i="1" s="1"/>
  <c r="AI1173" i="1" s="1"/>
  <c r="AI1174" i="1" s="1"/>
  <c r="AI1175" i="1" s="1"/>
  <c r="AI1176" i="1" s="1"/>
  <c r="AI1177" i="1" s="1"/>
  <c r="AI1178" i="1" s="1"/>
  <c r="AI1179" i="1" s="1"/>
  <c r="AI1180" i="1" s="1"/>
  <c r="AI1181" i="1" s="1"/>
  <c r="AI1182" i="1" s="1"/>
  <c r="AI1183" i="1" s="1"/>
  <c r="AI1184" i="1" s="1"/>
  <c r="AI1185" i="1" s="1"/>
  <c r="AI1186" i="1" s="1"/>
  <c r="AI1187" i="1" s="1"/>
  <c r="AI1188" i="1" s="1"/>
  <c r="AI1189" i="1" s="1"/>
  <c r="AI1190" i="1" s="1"/>
  <c r="AI1191" i="1" s="1"/>
  <c r="AI1192" i="1" s="1"/>
  <c r="AI1193" i="1" s="1"/>
  <c r="AI1194" i="1" s="1"/>
  <c r="AI1195" i="1" s="1"/>
  <c r="AI1196" i="1" s="1"/>
  <c r="AI1197" i="1" s="1"/>
  <c r="AI1198" i="1" s="1"/>
  <c r="AI1199" i="1" s="1"/>
  <c r="AI1200" i="1" s="1"/>
  <c r="AI1201" i="1" s="1"/>
  <c r="AI1202" i="1" s="1"/>
  <c r="AI1203" i="1" s="1"/>
  <c r="AI1204" i="1" s="1"/>
  <c r="AI1205" i="1" s="1"/>
  <c r="AI1206" i="1" s="1"/>
  <c r="AI1207" i="1" s="1"/>
  <c r="AI1208" i="1" s="1"/>
  <c r="AI1209" i="1" s="1"/>
  <c r="AI1210" i="1" s="1"/>
  <c r="AI1211" i="1" s="1"/>
  <c r="AI1212" i="1" s="1"/>
  <c r="AI1213" i="1" s="1"/>
  <c r="AI1214" i="1" s="1"/>
  <c r="AI1215" i="1" s="1"/>
  <c r="AI1216" i="1" s="1"/>
  <c r="AI1217" i="1" s="1"/>
  <c r="AI1218" i="1" s="1"/>
  <c r="AI1219" i="1" s="1"/>
  <c r="AI1220" i="1" s="1"/>
  <c r="AI1221" i="1" s="1"/>
  <c r="AI1222" i="1" s="1"/>
  <c r="AI1223" i="1" s="1"/>
  <c r="AI1224" i="1" s="1"/>
  <c r="AI1225" i="1" s="1"/>
  <c r="AI1226" i="1" s="1"/>
  <c r="AI1227" i="1" s="1"/>
  <c r="AI1228" i="1" s="1"/>
  <c r="AI1229" i="1" s="1"/>
  <c r="AI1230" i="1" s="1"/>
  <c r="AI1231" i="1" s="1"/>
  <c r="AI1232" i="1" s="1"/>
  <c r="AI1233" i="1" s="1"/>
  <c r="AI1234" i="1" s="1"/>
  <c r="AI1235" i="1" s="1"/>
  <c r="AI1236" i="1" s="1"/>
  <c r="AI1237" i="1" s="1"/>
  <c r="AI1238" i="1" s="1"/>
  <c r="AI1239" i="1" s="1"/>
  <c r="AI1240" i="1" s="1"/>
  <c r="AI1241" i="1" s="1"/>
  <c r="AI1242" i="1" s="1"/>
  <c r="AI1243" i="1" s="1"/>
  <c r="AI1244" i="1" s="1"/>
  <c r="AI1245" i="1" s="1"/>
  <c r="AI1246" i="1" s="1"/>
  <c r="AI1247" i="1" s="1"/>
  <c r="AI1248" i="1" s="1"/>
  <c r="AI1249" i="1" s="1"/>
  <c r="AI1250" i="1" s="1"/>
  <c r="AI1251" i="1" s="1"/>
  <c r="AI1252" i="1" s="1"/>
  <c r="AI1253" i="1" s="1"/>
  <c r="AI1254" i="1" s="1"/>
  <c r="AI1255" i="1" s="1"/>
  <c r="AI1256" i="1" s="1"/>
  <c r="AI1257" i="1" s="1"/>
  <c r="AI1258" i="1" s="1"/>
  <c r="AI1259" i="1" s="1"/>
  <c r="AI1260" i="1" s="1"/>
  <c r="AI1261" i="1" s="1"/>
  <c r="AI1262" i="1" s="1"/>
  <c r="AI1263" i="1" s="1"/>
  <c r="AI1264" i="1" s="1"/>
  <c r="AI1265" i="1" s="1"/>
  <c r="AI1266" i="1" s="1"/>
  <c r="AI1267" i="1" s="1"/>
  <c r="AI1268" i="1" s="1"/>
  <c r="AI1269" i="1" s="1"/>
  <c r="AI1270" i="1" s="1"/>
  <c r="AI1271" i="1" s="1"/>
  <c r="AI1272" i="1" s="1"/>
  <c r="AI1273" i="1" s="1"/>
  <c r="AI1274" i="1" s="1"/>
  <c r="AI1275" i="1" s="1"/>
  <c r="AI1276" i="1" s="1"/>
  <c r="AI1277" i="1" s="1"/>
  <c r="AI1278" i="1" s="1"/>
  <c r="AI1279" i="1" s="1"/>
  <c r="AI1280" i="1" s="1"/>
  <c r="AI1281" i="1" s="1"/>
  <c r="AI1282" i="1" s="1"/>
  <c r="AI1283" i="1" s="1"/>
  <c r="AI1284" i="1" s="1"/>
  <c r="AI1285" i="1" s="1"/>
  <c r="AI1286" i="1" s="1"/>
  <c r="AI1287" i="1" s="1"/>
  <c r="AI1288" i="1" s="1"/>
  <c r="AI1289" i="1" s="1"/>
  <c r="AI1290" i="1" s="1"/>
  <c r="AI1291" i="1" s="1"/>
  <c r="AI1292" i="1" s="1"/>
  <c r="AI1293" i="1" s="1"/>
  <c r="AI1294" i="1" s="1"/>
  <c r="AI1295" i="1" s="1"/>
  <c r="AI1296" i="1" s="1"/>
  <c r="AI1297" i="1" s="1"/>
  <c r="AI1298" i="1" s="1"/>
  <c r="AI1299" i="1" s="1"/>
  <c r="AI1300" i="1" s="1"/>
  <c r="AI1301" i="1" s="1"/>
  <c r="AI1302" i="1" s="1"/>
  <c r="AI1303" i="1" s="1"/>
  <c r="AI1304" i="1" s="1"/>
  <c r="AI1305" i="1" s="1"/>
  <c r="AI1306" i="1" s="1"/>
  <c r="AI1307" i="1" s="1"/>
  <c r="AI1308" i="1" s="1"/>
  <c r="AI1309" i="1" s="1"/>
  <c r="AI1310" i="1" s="1"/>
  <c r="AI1311" i="1" s="1"/>
  <c r="AI1312" i="1" s="1"/>
  <c r="AI1313" i="1" s="1"/>
  <c r="AI1314" i="1" s="1"/>
  <c r="AI1315" i="1" s="1"/>
  <c r="AI1316" i="1" s="1"/>
  <c r="AI1317" i="1" s="1"/>
  <c r="AI1318" i="1" s="1"/>
  <c r="AI1319" i="1" s="1"/>
  <c r="AI1320" i="1" s="1"/>
  <c r="AI1321" i="1" s="1"/>
  <c r="AI1322" i="1" s="1"/>
  <c r="AI1323" i="1" s="1"/>
  <c r="AI1324" i="1" s="1"/>
  <c r="AI1325" i="1" s="1"/>
  <c r="AI1326" i="1" s="1"/>
  <c r="AI1327" i="1" s="1"/>
  <c r="AI1328" i="1" s="1"/>
  <c r="AI1329" i="1" s="1"/>
  <c r="AI1330" i="1" s="1"/>
  <c r="AI1331" i="1" s="1"/>
  <c r="AI1332" i="1" s="1"/>
  <c r="AI1333" i="1" s="1"/>
  <c r="AI1334" i="1" s="1"/>
  <c r="AI1335" i="1" s="1"/>
  <c r="AI1336" i="1" s="1"/>
  <c r="AI1337" i="1" s="1"/>
  <c r="AI1338" i="1" s="1"/>
  <c r="AI1339" i="1" s="1"/>
  <c r="AI1340" i="1" s="1"/>
  <c r="AI1341" i="1" s="1"/>
  <c r="AI1342" i="1" s="1"/>
  <c r="AI1343" i="1" s="1"/>
  <c r="AI1344" i="1" s="1"/>
  <c r="AI1345" i="1" s="1"/>
  <c r="AI1346" i="1" s="1"/>
  <c r="AI1347" i="1" s="1"/>
  <c r="AI1348" i="1" s="1"/>
  <c r="AI1349" i="1" s="1"/>
  <c r="AI1350" i="1" s="1"/>
  <c r="AI1351" i="1" s="1"/>
  <c r="AI1352" i="1" s="1"/>
  <c r="AI1353" i="1" s="1"/>
  <c r="AI1354" i="1" s="1"/>
  <c r="AI1355" i="1" s="1"/>
  <c r="AI1356" i="1" s="1"/>
  <c r="AI1357" i="1" s="1"/>
  <c r="AI1358" i="1" s="1"/>
  <c r="AI1359" i="1" s="1"/>
  <c r="AI1360" i="1" s="1"/>
  <c r="AI1361" i="1" s="1"/>
  <c r="AI1362" i="1" s="1"/>
  <c r="AI1363" i="1" s="1"/>
  <c r="AI1364" i="1" s="1"/>
  <c r="AI1365" i="1" s="1"/>
  <c r="AI1366" i="1" s="1"/>
  <c r="AI1367" i="1" s="1"/>
  <c r="AI1368" i="1" s="1"/>
  <c r="AI1369" i="1" s="1"/>
  <c r="AI1370" i="1" s="1"/>
  <c r="AI1371" i="1" s="1"/>
  <c r="AI1372" i="1" s="1"/>
  <c r="AI1373" i="1" s="1"/>
  <c r="AI1374" i="1" s="1"/>
  <c r="AI1375" i="1" s="1"/>
  <c r="AI1376" i="1" s="1"/>
  <c r="AI1377" i="1" s="1"/>
  <c r="AI1378" i="1" s="1"/>
  <c r="AI1379" i="1" s="1"/>
  <c r="AI1380" i="1" s="1"/>
  <c r="AI1381" i="1" s="1"/>
  <c r="AI1382" i="1" s="1"/>
  <c r="AI1383" i="1" s="1"/>
  <c r="AI1384" i="1" s="1"/>
  <c r="AI1385" i="1" s="1"/>
  <c r="AI1386" i="1" s="1"/>
  <c r="AI1387" i="1" s="1"/>
  <c r="AI1388" i="1" s="1"/>
  <c r="AI1389" i="1" s="1"/>
  <c r="AI1390" i="1" s="1"/>
  <c r="AI1391" i="1" s="1"/>
  <c r="AI1392" i="1" s="1"/>
  <c r="AI1393" i="1" s="1"/>
  <c r="AI1394" i="1" s="1"/>
  <c r="AI1395" i="1" s="1"/>
  <c r="AI1396" i="1" s="1"/>
  <c r="AI1397" i="1" s="1"/>
  <c r="AI1398" i="1" s="1"/>
  <c r="AI1399" i="1" s="1"/>
  <c r="AI1400" i="1" s="1"/>
  <c r="AI1401" i="1" s="1"/>
  <c r="AI1402" i="1" s="1"/>
  <c r="AI1403" i="1" s="1"/>
  <c r="AI1404" i="1" s="1"/>
  <c r="AI1405" i="1" s="1"/>
  <c r="AI1406" i="1" s="1"/>
  <c r="AI1407" i="1" s="1"/>
  <c r="AI1408" i="1" s="1"/>
  <c r="AI1409" i="1" s="1"/>
  <c r="AI1410" i="1" s="1"/>
  <c r="AI1411" i="1" s="1"/>
  <c r="AI1412" i="1" s="1"/>
  <c r="AI1413" i="1" s="1"/>
  <c r="AI1414" i="1" s="1"/>
  <c r="AI1415" i="1" s="1"/>
  <c r="AI1416" i="1" s="1"/>
  <c r="AI1417" i="1" s="1"/>
  <c r="AI1418" i="1" s="1"/>
  <c r="AI1419" i="1" s="1"/>
  <c r="AI1420" i="1" s="1"/>
  <c r="AI1421" i="1" s="1"/>
  <c r="AI1422" i="1" s="1"/>
  <c r="AI1423" i="1" s="1"/>
  <c r="AI1424" i="1" s="1"/>
  <c r="AI1425" i="1" s="1"/>
  <c r="AI1426" i="1" s="1"/>
  <c r="AI1427" i="1" s="1"/>
  <c r="AI1428" i="1" s="1"/>
  <c r="AI1429" i="1" s="1"/>
  <c r="AI1430" i="1" s="1"/>
  <c r="AI1431" i="1" s="1"/>
  <c r="AI1432" i="1" s="1"/>
  <c r="AI1433" i="1" s="1"/>
  <c r="AI1434" i="1" s="1"/>
  <c r="AI1435" i="1" s="1"/>
  <c r="AI1436" i="1" s="1"/>
  <c r="AI1437" i="1" s="1"/>
  <c r="AI1438" i="1" s="1"/>
  <c r="AI1439" i="1" s="1"/>
  <c r="AI1440" i="1" s="1"/>
  <c r="AI1441" i="1" s="1"/>
  <c r="AI1442" i="1" s="1"/>
  <c r="AI1443" i="1" s="1"/>
  <c r="AI1444" i="1" s="1"/>
  <c r="AI1445" i="1" s="1"/>
  <c r="AI1446" i="1" s="1"/>
  <c r="AI1447" i="1" s="1"/>
  <c r="AI1448" i="1" s="1"/>
  <c r="AI1449" i="1" s="1"/>
  <c r="AI1450" i="1" s="1"/>
  <c r="AI1451" i="1" s="1"/>
  <c r="AI1452" i="1" s="1"/>
  <c r="AI1453" i="1" s="1"/>
  <c r="AI1454" i="1" s="1"/>
  <c r="AI1455" i="1" s="1"/>
  <c r="AI1456" i="1" s="1"/>
  <c r="AI1457" i="1" s="1"/>
  <c r="AI1458" i="1" s="1"/>
  <c r="AI1459" i="1" s="1"/>
  <c r="AI1460" i="1" s="1"/>
  <c r="AI1461" i="1" s="1"/>
  <c r="AI1462" i="1" s="1"/>
  <c r="AI1463" i="1" s="1"/>
  <c r="AI1464" i="1" s="1"/>
  <c r="AI1465" i="1" s="1"/>
  <c r="AI1466" i="1" s="1"/>
  <c r="AI1467" i="1" s="1"/>
  <c r="AI1468" i="1" s="1"/>
  <c r="AI1469" i="1" s="1"/>
  <c r="AI1470" i="1" s="1"/>
  <c r="AI1471" i="1" s="1"/>
  <c r="AI1472" i="1" s="1"/>
  <c r="AI1473" i="1" s="1"/>
  <c r="AI1474" i="1" s="1"/>
  <c r="AI1475" i="1" s="1"/>
  <c r="AI1476" i="1" s="1"/>
  <c r="AI1477" i="1" s="1"/>
  <c r="AI1478" i="1" s="1"/>
  <c r="AI1479" i="1" s="1"/>
  <c r="AI1480" i="1" s="1"/>
  <c r="AI1481" i="1" s="1"/>
  <c r="AI1482" i="1" s="1"/>
  <c r="AI1483" i="1" s="1"/>
  <c r="AI1484" i="1" s="1"/>
  <c r="AI1485" i="1" s="1"/>
  <c r="AI1486" i="1" s="1"/>
  <c r="AI1487" i="1" s="1"/>
  <c r="AI1488" i="1" s="1"/>
  <c r="AI1489" i="1" s="1"/>
  <c r="AI1490" i="1" s="1"/>
  <c r="AI1491" i="1" s="1"/>
  <c r="AI1492" i="1" s="1"/>
  <c r="AI1493" i="1" s="1"/>
  <c r="AI1494" i="1" s="1"/>
  <c r="AI1495" i="1" s="1"/>
  <c r="AI1496" i="1" s="1"/>
  <c r="AI1497" i="1" s="1"/>
  <c r="AI1498" i="1" s="1"/>
  <c r="AI1499" i="1" s="1"/>
  <c r="AI1500" i="1" s="1"/>
  <c r="AI1501" i="1" s="1"/>
  <c r="AI1502" i="1" s="1"/>
  <c r="AI1503" i="1" s="1"/>
  <c r="AI1504" i="1" s="1"/>
  <c r="AI1505" i="1" s="1"/>
  <c r="AI1506" i="1" s="1"/>
  <c r="AI1507" i="1" s="1"/>
  <c r="AI1508" i="1" s="1"/>
  <c r="AI1509" i="1" s="1"/>
  <c r="AI1510" i="1" s="1"/>
  <c r="AI1511" i="1" s="1"/>
  <c r="AI1512" i="1" s="1"/>
  <c r="AI1513" i="1" s="1"/>
  <c r="AI1514" i="1" s="1"/>
  <c r="AI1515" i="1" s="1"/>
  <c r="AI1516" i="1" s="1"/>
  <c r="AI1517" i="1" s="1"/>
  <c r="AI1518" i="1" s="1"/>
  <c r="AI1519" i="1" s="1"/>
  <c r="AI1520" i="1" s="1"/>
  <c r="AI1521" i="1" s="1"/>
  <c r="AI1522" i="1" s="1"/>
  <c r="AI1523" i="1" s="1"/>
  <c r="AI1524" i="1" s="1"/>
  <c r="AI1525" i="1" s="1"/>
  <c r="AI1526" i="1" s="1"/>
  <c r="AI1527" i="1" s="1"/>
  <c r="AI1528" i="1" s="1"/>
  <c r="AI1529" i="1" s="1"/>
  <c r="AI1530" i="1" s="1"/>
  <c r="AI1531" i="1" s="1"/>
  <c r="AI1532" i="1" s="1"/>
  <c r="AI1533" i="1" s="1"/>
  <c r="AI1534" i="1" s="1"/>
  <c r="AI1535" i="1" s="1"/>
  <c r="AI1536" i="1" s="1"/>
  <c r="AI1537" i="1" s="1"/>
  <c r="AI1538" i="1" s="1"/>
  <c r="AI1539" i="1" s="1"/>
  <c r="AI1540" i="1" s="1"/>
  <c r="AI1541" i="1" s="1"/>
  <c r="AI1542" i="1" s="1"/>
  <c r="AI1543" i="1" s="1"/>
  <c r="AI1544" i="1" s="1"/>
  <c r="AI1545" i="1" s="1"/>
  <c r="AI1546" i="1" s="1"/>
  <c r="AI1547" i="1" s="1"/>
  <c r="AI1548" i="1" s="1"/>
  <c r="AI1549" i="1" s="1"/>
  <c r="AI1550" i="1" s="1"/>
  <c r="AI1551" i="1" s="1"/>
  <c r="AI1552" i="1" s="1"/>
  <c r="AI1553" i="1" s="1"/>
  <c r="AI1554" i="1" s="1"/>
  <c r="AI1555" i="1" s="1"/>
  <c r="AI1556" i="1" s="1"/>
  <c r="AI1557" i="1" s="1"/>
  <c r="AI1558" i="1" s="1"/>
  <c r="AI1559" i="1" s="1"/>
  <c r="AI1560" i="1" s="1"/>
  <c r="AI1561" i="1" s="1"/>
  <c r="AI1562" i="1" s="1"/>
  <c r="AI1563" i="1" s="1"/>
  <c r="AI1564" i="1" s="1"/>
  <c r="AI1565" i="1" s="1"/>
  <c r="AI1566" i="1" s="1"/>
  <c r="AI1567" i="1" s="1"/>
  <c r="AI1568" i="1" s="1"/>
  <c r="AI1569" i="1" s="1"/>
  <c r="AI1570" i="1" s="1"/>
  <c r="AI1571" i="1" s="1"/>
  <c r="AI1572" i="1" s="1"/>
  <c r="AI1573" i="1" s="1"/>
  <c r="AI1574" i="1" s="1"/>
  <c r="AI1575" i="1" s="1"/>
  <c r="AI1576" i="1" s="1"/>
  <c r="AI1577" i="1" s="1"/>
  <c r="AI1578" i="1" s="1"/>
  <c r="AI1579" i="1" s="1"/>
  <c r="AI1580" i="1" s="1"/>
  <c r="AI1581" i="1" s="1"/>
  <c r="AI1582" i="1" s="1"/>
  <c r="AI1583" i="1" s="1"/>
  <c r="AI1584" i="1" s="1"/>
  <c r="AI1585" i="1" s="1"/>
  <c r="AI1586" i="1" s="1"/>
  <c r="AI1587" i="1" s="1"/>
  <c r="AI1588" i="1" s="1"/>
  <c r="AI1589" i="1" s="1"/>
  <c r="AI1590" i="1" s="1"/>
  <c r="AI1591" i="1" s="1"/>
  <c r="AI1592" i="1" s="1"/>
  <c r="AI1593" i="1" s="1"/>
  <c r="AI1594" i="1" s="1"/>
  <c r="AI1595" i="1" s="1"/>
  <c r="AI1596" i="1" s="1"/>
  <c r="AI1597" i="1" s="1"/>
  <c r="AI1598" i="1" s="1"/>
  <c r="AI1599" i="1" s="1"/>
  <c r="AI1600" i="1" s="1"/>
  <c r="AI1601" i="1" s="1"/>
  <c r="AI1602" i="1" s="1"/>
  <c r="AI1603" i="1" s="1"/>
  <c r="AI1604" i="1" s="1"/>
  <c r="AI1605" i="1" s="1"/>
  <c r="AI1606" i="1" s="1"/>
  <c r="AI1607" i="1" s="1"/>
  <c r="AI1608" i="1" s="1"/>
  <c r="AI1609" i="1" s="1"/>
  <c r="AI1610" i="1" s="1"/>
  <c r="AI1611" i="1" s="1"/>
  <c r="AI1612" i="1" s="1"/>
  <c r="AI1613" i="1" s="1"/>
  <c r="AI1614" i="1" s="1"/>
  <c r="AI1615" i="1" s="1"/>
  <c r="AI1616" i="1" s="1"/>
  <c r="AI1617" i="1" s="1"/>
  <c r="AI1618" i="1" s="1"/>
  <c r="AI1619" i="1" s="1"/>
  <c r="AI1620" i="1" s="1"/>
  <c r="AI1621" i="1" s="1"/>
  <c r="AI1622" i="1" s="1"/>
  <c r="AI1623" i="1" s="1"/>
  <c r="AI1624" i="1" s="1"/>
  <c r="AI1625" i="1" s="1"/>
  <c r="AI1626" i="1" s="1"/>
  <c r="AI1627" i="1" s="1"/>
  <c r="AI1628" i="1" s="1"/>
  <c r="AI1629" i="1" s="1"/>
  <c r="AI1630" i="1" s="1"/>
  <c r="AI1631" i="1" s="1"/>
  <c r="AI1632" i="1" s="1"/>
  <c r="AI1633" i="1" s="1"/>
  <c r="AI1634" i="1" s="1"/>
  <c r="AI1635" i="1" s="1"/>
  <c r="AI1636" i="1" s="1"/>
  <c r="AI1637" i="1" s="1"/>
  <c r="AI1638" i="1" s="1"/>
  <c r="AI1639" i="1" s="1"/>
  <c r="AI1640" i="1" s="1"/>
  <c r="AI1641" i="1" s="1"/>
  <c r="AI1642" i="1" s="1"/>
  <c r="AI1643" i="1" s="1"/>
  <c r="AI1644" i="1" s="1"/>
  <c r="AI1645" i="1" s="1"/>
  <c r="AI1646" i="1" s="1"/>
  <c r="AI1647" i="1" s="1"/>
  <c r="AI1648" i="1" s="1"/>
  <c r="AI1649" i="1" s="1"/>
  <c r="AI1650" i="1" s="1"/>
  <c r="AI1651" i="1" s="1"/>
  <c r="AI1652" i="1" s="1"/>
  <c r="AI1653" i="1" s="1"/>
  <c r="AI1654" i="1" s="1"/>
  <c r="AI1655" i="1" s="1"/>
  <c r="AI1656" i="1" s="1"/>
  <c r="AI1657" i="1" s="1"/>
  <c r="AI1658" i="1" s="1"/>
  <c r="AI1659" i="1" s="1"/>
  <c r="AI1660" i="1" s="1"/>
  <c r="AI1661" i="1" s="1"/>
  <c r="AI1662" i="1" s="1"/>
  <c r="AI1663" i="1" s="1"/>
  <c r="AI1664" i="1" s="1"/>
  <c r="AI1665" i="1" s="1"/>
  <c r="AI1666" i="1" s="1"/>
  <c r="AI1667" i="1" s="1"/>
  <c r="AI1668" i="1" s="1"/>
  <c r="AI1669" i="1" s="1"/>
  <c r="AI1670" i="1" s="1"/>
  <c r="AI1671" i="1" s="1"/>
  <c r="AI1672" i="1" s="1"/>
  <c r="AI1673" i="1" s="1"/>
  <c r="AI1674" i="1" s="1"/>
  <c r="AI1675" i="1" s="1"/>
  <c r="AI1676" i="1" s="1"/>
  <c r="AI1677" i="1" s="1"/>
  <c r="AI1678" i="1" s="1"/>
  <c r="AI1679" i="1" s="1"/>
  <c r="AI1680" i="1" s="1"/>
  <c r="AI1681" i="1" s="1"/>
  <c r="AI1682" i="1" s="1"/>
  <c r="AI1683" i="1" s="1"/>
  <c r="AI1684" i="1" s="1"/>
  <c r="AI1685" i="1" s="1"/>
  <c r="AI1686" i="1" s="1"/>
  <c r="AI1687" i="1" s="1"/>
  <c r="AI1688" i="1" s="1"/>
  <c r="AI1689" i="1" s="1"/>
  <c r="AI1690" i="1" s="1"/>
  <c r="AI1691" i="1" s="1"/>
  <c r="AI1692" i="1" s="1"/>
  <c r="AI1693" i="1" s="1"/>
  <c r="AI1694" i="1" s="1"/>
  <c r="AI1695" i="1" s="1"/>
  <c r="AI1696" i="1" s="1"/>
  <c r="AI1697" i="1" s="1"/>
  <c r="AI1698" i="1" s="1"/>
  <c r="AI1699" i="1" s="1"/>
  <c r="AI1700" i="1" s="1"/>
  <c r="AI1701" i="1" s="1"/>
  <c r="AI1702" i="1" s="1"/>
  <c r="AI1703" i="1" s="1"/>
  <c r="AI1704" i="1" s="1"/>
  <c r="AI1705" i="1" s="1"/>
  <c r="AI1706" i="1" s="1"/>
  <c r="AI1707" i="1" s="1"/>
  <c r="AI1708" i="1" s="1"/>
  <c r="AI1709" i="1" s="1"/>
  <c r="AI1710" i="1" s="1"/>
  <c r="AI1711" i="1" s="1"/>
  <c r="AI1712" i="1" s="1"/>
  <c r="AI1713" i="1" s="1"/>
  <c r="AI1714" i="1" s="1"/>
  <c r="AI1715" i="1" s="1"/>
  <c r="AI1716" i="1" s="1"/>
  <c r="AI1717" i="1" s="1"/>
  <c r="AI1718" i="1" s="1"/>
  <c r="AI1719" i="1" s="1"/>
  <c r="AI1720" i="1" s="1"/>
  <c r="AI1721" i="1" s="1"/>
  <c r="AI1722" i="1" s="1"/>
  <c r="AI1723" i="1" s="1"/>
  <c r="AI1724" i="1" s="1"/>
  <c r="AI1725" i="1" s="1"/>
  <c r="AI1726" i="1" s="1"/>
  <c r="AI1727" i="1" s="1"/>
  <c r="AI1728" i="1" s="1"/>
  <c r="AI1729" i="1" s="1"/>
  <c r="AI1730" i="1" s="1"/>
  <c r="AI1731" i="1" s="1"/>
  <c r="AI1732" i="1" s="1"/>
  <c r="AI1733" i="1" s="1"/>
  <c r="AI1734" i="1" s="1"/>
  <c r="AI1735" i="1" s="1"/>
  <c r="AI1736" i="1" s="1"/>
  <c r="AI1737" i="1" s="1"/>
  <c r="AI1738" i="1" s="1"/>
  <c r="AI1739" i="1" s="1"/>
  <c r="AI1740" i="1" s="1"/>
  <c r="AI1741" i="1" s="1"/>
  <c r="AI1742" i="1" s="1"/>
  <c r="AI1743" i="1" s="1"/>
  <c r="AI1744" i="1" s="1"/>
  <c r="AI1745" i="1" s="1"/>
  <c r="AI1746" i="1" s="1"/>
  <c r="AI1747" i="1" s="1"/>
  <c r="AI1748" i="1" s="1"/>
  <c r="AI1749" i="1" s="1"/>
  <c r="AI1750" i="1" s="1"/>
  <c r="AI1751" i="1" s="1"/>
  <c r="AI1752" i="1" s="1"/>
  <c r="AI1753" i="1" s="1"/>
  <c r="AI1754" i="1" s="1"/>
  <c r="AI1755" i="1" s="1"/>
  <c r="AI1756" i="1" s="1"/>
  <c r="AI1757" i="1" s="1"/>
  <c r="AI1758" i="1" s="1"/>
  <c r="AI1759" i="1" s="1"/>
  <c r="AI1760" i="1" s="1"/>
  <c r="AI1761" i="1" s="1"/>
  <c r="AI1762" i="1" s="1"/>
  <c r="AI1763" i="1" s="1"/>
  <c r="AI1764" i="1" s="1"/>
  <c r="AI1765" i="1" s="1"/>
  <c r="AI1766" i="1" s="1"/>
  <c r="AI1767" i="1" s="1"/>
  <c r="AI1768" i="1" s="1"/>
  <c r="AI1769" i="1" s="1"/>
  <c r="AI1770" i="1" s="1"/>
  <c r="AI1771" i="1" s="1"/>
  <c r="AI1772" i="1" s="1"/>
  <c r="AI1773" i="1" s="1"/>
  <c r="AI1774" i="1" s="1"/>
  <c r="AI1775" i="1" s="1"/>
  <c r="AI1776" i="1" s="1"/>
  <c r="AI1777" i="1" s="1"/>
  <c r="AI1778" i="1" s="1"/>
  <c r="AI1779" i="1" s="1"/>
  <c r="AI1780" i="1" s="1"/>
  <c r="AI1781" i="1" s="1"/>
  <c r="AI1782" i="1" s="1"/>
  <c r="AI1783" i="1" s="1"/>
  <c r="AI1784" i="1" s="1"/>
  <c r="AI1785" i="1" s="1"/>
  <c r="AI1786" i="1" s="1"/>
  <c r="AI1787" i="1" s="1"/>
  <c r="AI1788" i="1" s="1"/>
  <c r="AI1789" i="1" s="1"/>
  <c r="AI1790" i="1" s="1"/>
  <c r="AI1791" i="1" s="1"/>
  <c r="AI1792" i="1" s="1"/>
  <c r="AI1793" i="1" s="1"/>
  <c r="AI1794" i="1" s="1"/>
  <c r="AI1795" i="1" s="1"/>
  <c r="AI1796" i="1" s="1"/>
  <c r="AI1797" i="1" s="1"/>
  <c r="AI1798" i="1" s="1"/>
  <c r="AI1799" i="1" s="1"/>
  <c r="AI1800" i="1" s="1"/>
  <c r="AI1801" i="1" s="1"/>
  <c r="AI1802" i="1" s="1"/>
  <c r="AI1803" i="1" s="1"/>
  <c r="AI1804" i="1" s="1"/>
  <c r="AI1805" i="1" s="1"/>
  <c r="AI1806" i="1" s="1"/>
  <c r="AI1807" i="1" s="1"/>
  <c r="AI1808" i="1" s="1"/>
  <c r="AI1809" i="1" s="1"/>
  <c r="AI1810" i="1" s="1"/>
  <c r="AI1811" i="1" s="1"/>
  <c r="AI1812" i="1" s="1"/>
  <c r="AI1813" i="1" s="1"/>
  <c r="AI1814" i="1" s="1"/>
  <c r="AI1815" i="1" s="1"/>
  <c r="AI1816" i="1" s="1"/>
  <c r="AI1817" i="1" s="1"/>
  <c r="AI1818" i="1" s="1"/>
  <c r="AI1819" i="1" s="1"/>
  <c r="AI1820" i="1" s="1"/>
  <c r="AI1821" i="1" s="1"/>
  <c r="AI1822" i="1" s="1"/>
  <c r="AI1823" i="1" s="1"/>
  <c r="AI1824" i="1" s="1"/>
  <c r="AI1825" i="1" s="1"/>
  <c r="AI1826" i="1" s="1"/>
  <c r="AI1827" i="1" s="1"/>
  <c r="AI1828" i="1" s="1"/>
  <c r="AI1829" i="1" s="1"/>
  <c r="AI1830" i="1" s="1"/>
  <c r="AI1831" i="1" s="1"/>
  <c r="AI1832" i="1" s="1"/>
  <c r="AI1833" i="1" s="1"/>
  <c r="AI1834" i="1" s="1"/>
  <c r="AI1835" i="1" s="1"/>
  <c r="AI1836" i="1" s="1"/>
  <c r="AI1837" i="1" s="1"/>
  <c r="AI1838" i="1" s="1"/>
  <c r="AI1839" i="1" s="1"/>
  <c r="AI1840" i="1" s="1"/>
  <c r="AI1841" i="1" s="1"/>
  <c r="AI1842" i="1" s="1"/>
  <c r="AI1843" i="1" s="1"/>
  <c r="AI1844" i="1" s="1"/>
  <c r="AI1845" i="1" s="1"/>
  <c r="AI1846" i="1" s="1"/>
  <c r="AI1847" i="1" s="1"/>
  <c r="AI1848" i="1" s="1"/>
  <c r="AI1849" i="1" s="1"/>
  <c r="AI1850" i="1" s="1"/>
  <c r="AI1851" i="1" s="1"/>
  <c r="AI1852" i="1" s="1"/>
  <c r="AI1853" i="1" s="1"/>
  <c r="AI1854" i="1" s="1"/>
  <c r="AI1855" i="1" s="1"/>
  <c r="AI1856" i="1" s="1"/>
  <c r="AI1857" i="1" s="1"/>
  <c r="AI1858" i="1" s="1"/>
  <c r="AI1859" i="1" s="1"/>
  <c r="AI1860" i="1" s="1"/>
  <c r="AI1861" i="1" s="1"/>
  <c r="AI1862" i="1" s="1"/>
  <c r="AI1863" i="1" s="1"/>
  <c r="AI1864" i="1" s="1"/>
  <c r="AI1865" i="1" s="1"/>
  <c r="AI1866" i="1" s="1"/>
  <c r="AI1867" i="1" s="1"/>
  <c r="AI1868" i="1" s="1"/>
  <c r="AI1869" i="1" s="1"/>
  <c r="AI1870" i="1" s="1"/>
  <c r="AI1871" i="1" s="1"/>
  <c r="AI1872" i="1" s="1"/>
  <c r="AI1873" i="1" s="1"/>
  <c r="AI1874" i="1" s="1"/>
  <c r="AI1875" i="1" s="1"/>
  <c r="AI1876" i="1" s="1"/>
  <c r="AI1877" i="1" s="1"/>
  <c r="AI1878" i="1" s="1"/>
  <c r="AI1879" i="1" s="1"/>
  <c r="AI1880" i="1" s="1"/>
  <c r="AI1881" i="1" s="1"/>
  <c r="AI1882" i="1" s="1"/>
  <c r="AI1883" i="1" s="1"/>
  <c r="AI1884" i="1" s="1"/>
  <c r="AI1885" i="1" s="1"/>
  <c r="AI1886" i="1" s="1"/>
  <c r="AI1887" i="1" s="1"/>
  <c r="AI1888" i="1" s="1"/>
  <c r="AI1889" i="1" s="1"/>
  <c r="AI1890" i="1" s="1"/>
  <c r="AI1891" i="1" s="1"/>
  <c r="AI1892" i="1" s="1"/>
  <c r="AI1893" i="1" s="1"/>
  <c r="AI1894" i="1" s="1"/>
  <c r="AI1895" i="1" s="1"/>
  <c r="AI1896" i="1" s="1"/>
  <c r="AI1897" i="1" s="1"/>
  <c r="AI1898" i="1" s="1"/>
  <c r="AI1899" i="1" s="1"/>
  <c r="AI1900" i="1" s="1"/>
  <c r="AI1901" i="1" s="1"/>
  <c r="AI1902" i="1" s="1"/>
  <c r="AI1903" i="1" s="1"/>
  <c r="AI1904" i="1" s="1"/>
  <c r="AI1905" i="1" s="1"/>
  <c r="AI1906" i="1" s="1"/>
  <c r="AI1907" i="1" s="1"/>
  <c r="AI1908" i="1" s="1"/>
  <c r="AI1909" i="1" s="1"/>
  <c r="AI1910" i="1" s="1"/>
  <c r="AI1911" i="1" s="1"/>
  <c r="AI1912" i="1" s="1"/>
  <c r="AI1913" i="1" s="1"/>
  <c r="AI1914" i="1" s="1"/>
  <c r="AI1915" i="1" s="1"/>
  <c r="AI1916" i="1" s="1"/>
  <c r="AI1917" i="1" s="1"/>
  <c r="AI1918" i="1" s="1"/>
  <c r="AI1919" i="1" s="1"/>
  <c r="AI1920" i="1" s="1"/>
  <c r="AI1921" i="1" s="1"/>
  <c r="AI1922" i="1" s="1"/>
  <c r="AI1923" i="1" s="1"/>
  <c r="AI1924" i="1" s="1"/>
  <c r="AI1925" i="1" s="1"/>
  <c r="AI1926" i="1" s="1"/>
  <c r="AI1927" i="1" s="1"/>
  <c r="AI1928" i="1" s="1"/>
  <c r="AI1929" i="1" s="1"/>
  <c r="AI1930" i="1" s="1"/>
  <c r="AI1931" i="1" s="1"/>
  <c r="AI1932" i="1" s="1"/>
  <c r="AI1933" i="1" s="1"/>
  <c r="AI1934" i="1" s="1"/>
  <c r="AI1935" i="1" s="1"/>
  <c r="AI1936" i="1" s="1"/>
  <c r="AI1937" i="1" s="1"/>
  <c r="AI1938" i="1" s="1"/>
  <c r="AI1939" i="1" s="1"/>
  <c r="AI1940" i="1" s="1"/>
  <c r="AI1941" i="1" s="1"/>
  <c r="AI1942" i="1" s="1"/>
  <c r="AI1943" i="1" s="1"/>
  <c r="AI1944" i="1" s="1"/>
  <c r="AI1945" i="1" s="1"/>
  <c r="AI1946" i="1" s="1"/>
  <c r="AI1947" i="1" s="1"/>
  <c r="AI1948" i="1" s="1"/>
  <c r="AI1949" i="1" s="1"/>
  <c r="AI1950" i="1" s="1"/>
  <c r="AI1951" i="1" s="1"/>
  <c r="AI1952" i="1" s="1"/>
  <c r="AI1953" i="1" s="1"/>
  <c r="AI1954" i="1" s="1"/>
  <c r="AI1955" i="1" s="1"/>
  <c r="AI1956" i="1" s="1"/>
  <c r="AI1957" i="1" s="1"/>
  <c r="AI1958" i="1" s="1"/>
  <c r="AI1959" i="1" s="1"/>
  <c r="AI1960" i="1" s="1"/>
  <c r="AI1961" i="1" s="1"/>
  <c r="AI1962" i="1" s="1"/>
  <c r="AI1963" i="1" s="1"/>
  <c r="AI1964" i="1" s="1"/>
  <c r="AI1965" i="1" s="1"/>
  <c r="AI1966" i="1" s="1"/>
  <c r="AI1967" i="1" s="1"/>
  <c r="AI1968" i="1" s="1"/>
  <c r="AI1969" i="1" s="1"/>
  <c r="AI1970" i="1" s="1"/>
  <c r="AI1971" i="1" s="1"/>
  <c r="AI1972" i="1" s="1"/>
  <c r="AI1973" i="1" s="1"/>
  <c r="AI1974" i="1" s="1"/>
  <c r="AI1975" i="1" s="1"/>
  <c r="AI1976" i="1" s="1"/>
  <c r="AI1977" i="1" s="1"/>
  <c r="AI1978" i="1" s="1"/>
  <c r="AI1979" i="1" s="1"/>
  <c r="AI1980" i="1" s="1"/>
  <c r="AI1981" i="1" s="1"/>
  <c r="AI1982" i="1" s="1"/>
  <c r="AI1983" i="1" s="1"/>
  <c r="AI1984" i="1" s="1"/>
  <c r="AI1985" i="1" s="1"/>
  <c r="AI1986" i="1" s="1"/>
  <c r="AI1987" i="1" s="1"/>
  <c r="AI1988" i="1" s="1"/>
  <c r="AI1989" i="1" s="1"/>
  <c r="AI1990" i="1" s="1"/>
  <c r="AI1991" i="1" s="1"/>
  <c r="AI1992" i="1" s="1"/>
  <c r="AI1993" i="1" s="1"/>
  <c r="AI1994" i="1" s="1"/>
  <c r="AI1995" i="1" s="1"/>
  <c r="AI1996" i="1" s="1"/>
  <c r="AI1997" i="1" s="1"/>
  <c r="AI1998" i="1" s="1"/>
  <c r="AI1999" i="1" s="1"/>
  <c r="AI2000" i="1" s="1"/>
  <c r="AI2001" i="1" s="1"/>
  <c r="AI2002" i="1" s="1"/>
  <c r="AI2003" i="1" s="1"/>
  <c r="AI2004" i="1" s="1"/>
  <c r="AI2005" i="1" s="1"/>
  <c r="AI2006" i="1" s="1"/>
  <c r="AI2007" i="1" s="1"/>
  <c r="AI2008" i="1" s="1"/>
  <c r="AI2009" i="1" s="1"/>
  <c r="AI2010" i="1" s="1"/>
  <c r="AI2011" i="1" s="1"/>
  <c r="AI2012" i="1" s="1"/>
  <c r="AI2013" i="1" s="1"/>
  <c r="AI2014" i="1" s="1"/>
  <c r="AI2015" i="1" s="1"/>
  <c r="AI2016" i="1" s="1"/>
  <c r="AI2017" i="1" s="1"/>
  <c r="AI2018" i="1" s="1"/>
  <c r="AI2019" i="1" s="1"/>
  <c r="AI2020" i="1" s="1"/>
  <c r="AI2021" i="1" s="1"/>
  <c r="AI2022" i="1" s="1"/>
  <c r="AI2023" i="1" s="1"/>
  <c r="AI2024" i="1" s="1"/>
  <c r="AI2025" i="1" s="1"/>
  <c r="AI2026" i="1" s="1"/>
  <c r="AI2027" i="1" s="1"/>
  <c r="AI2028" i="1" s="1"/>
  <c r="AI2029" i="1" s="1"/>
  <c r="AI2030" i="1" s="1"/>
  <c r="AI2031" i="1" s="1"/>
  <c r="AI2032" i="1" s="1"/>
  <c r="AI2033" i="1" s="1"/>
  <c r="AI2034" i="1" s="1"/>
  <c r="AI2035" i="1" s="1"/>
  <c r="AI2036" i="1" s="1"/>
  <c r="AI2037" i="1" s="1"/>
  <c r="AI2038" i="1" s="1"/>
  <c r="AI2039" i="1" s="1"/>
  <c r="AI2040" i="1" s="1"/>
  <c r="AI2041" i="1" s="1"/>
  <c r="AI2042" i="1" s="1"/>
  <c r="AI2043" i="1" s="1"/>
  <c r="AI2044" i="1" s="1"/>
  <c r="AI2045" i="1" s="1"/>
  <c r="AI2046" i="1" s="1"/>
  <c r="AI2047" i="1" s="1"/>
  <c r="AI2048" i="1" s="1"/>
  <c r="AI2049" i="1" s="1"/>
  <c r="AI2050" i="1" s="1"/>
  <c r="AI2051" i="1" s="1"/>
  <c r="AI2052" i="1" s="1"/>
  <c r="AI2053" i="1" s="1"/>
  <c r="AI2054" i="1" s="1"/>
  <c r="AI2055" i="1" s="1"/>
  <c r="AI2056" i="1" s="1"/>
  <c r="AI2057" i="1" s="1"/>
  <c r="AI2058" i="1" s="1"/>
  <c r="AI2059" i="1" s="1"/>
  <c r="AI2060" i="1" s="1"/>
  <c r="AI2061" i="1" s="1"/>
  <c r="AI2062" i="1" s="1"/>
  <c r="AI2063" i="1" s="1"/>
  <c r="AI2064" i="1" s="1"/>
  <c r="AI2065" i="1" s="1"/>
  <c r="AI2066" i="1" s="1"/>
  <c r="AI2067" i="1" s="1"/>
  <c r="AI2068" i="1" s="1"/>
  <c r="AI2069" i="1" s="1"/>
  <c r="AI2070" i="1" s="1"/>
  <c r="AI2071" i="1" s="1"/>
  <c r="AI2072" i="1" s="1"/>
  <c r="AI2073" i="1" s="1"/>
  <c r="AI2074" i="1" s="1"/>
  <c r="AI2075" i="1" s="1"/>
  <c r="AI2076" i="1" s="1"/>
  <c r="AI2077" i="1" s="1"/>
  <c r="AI2078" i="1" s="1"/>
  <c r="AI2079" i="1" s="1"/>
  <c r="AI2080" i="1" s="1"/>
  <c r="AI2081" i="1" s="1"/>
  <c r="AI2082" i="1" s="1"/>
  <c r="AI2083" i="1" s="1"/>
  <c r="AI2084" i="1" s="1"/>
  <c r="AI2085" i="1" s="1"/>
  <c r="AI2086" i="1" s="1"/>
  <c r="AI2087" i="1" s="1"/>
  <c r="AI2088" i="1" s="1"/>
  <c r="AI2089" i="1" s="1"/>
  <c r="AI2090" i="1" s="1"/>
  <c r="AI2091" i="1" s="1"/>
  <c r="AI2092" i="1" s="1"/>
  <c r="AI2093" i="1" s="1"/>
  <c r="AI2094" i="1" s="1"/>
  <c r="AI2095" i="1" s="1"/>
  <c r="AI2096" i="1" s="1"/>
  <c r="AI2097" i="1" s="1"/>
  <c r="AI2098" i="1" s="1"/>
  <c r="AI2099" i="1" s="1"/>
  <c r="AI2100" i="1" s="1"/>
  <c r="AI2101" i="1" s="1"/>
  <c r="AI2102" i="1" s="1"/>
  <c r="AI2103" i="1" s="1"/>
  <c r="AI2104" i="1" s="1"/>
  <c r="AI2105" i="1" s="1"/>
  <c r="AI2106" i="1" s="1"/>
  <c r="AI2107" i="1" s="1"/>
  <c r="AI2108" i="1" s="1"/>
  <c r="AI2109" i="1" s="1"/>
  <c r="AI2110" i="1" s="1"/>
  <c r="AI2111" i="1" s="1"/>
  <c r="AI2112" i="1" s="1"/>
  <c r="AI2113" i="1" s="1"/>
  <c r="AI2114" i="1" s="1"/>
  <c r="AI2115" i="1" s="1"/>
  <c r="AI2116" i="1" s="1"/>
  <c r="AI2117" i="1" s="1"/>
  <c r="AI2118" i="1" s="1"/>
  <c r="AI2119" i="1" s="1"/>
  <c r="AI2120" i="1" s="1"/>
  <c r="AI2121" i="1" s="1"/>
  <c r="AI2122" i="1" s="1"/>
  <c r="AI2123" i="1" s="1"/>
  <c r="AI2124" i="1" s="1"/>
  <c r="AI2125" i="1" s="1"/>
  <c r="AI2126" i="1" s="1"/>
  <c r="AI2127" i="1" s="1"/>
  <c r="AI2128" i="1" s="1"/>
  <c r="AI2129" i="1" s="1"/>
  <c r="AI2130" i="1" s="1"/>
  <c r="AI2131" i="1" s="1"/>
  <c r="AI2132" i="1" s="1"/>
  <c r="AI2133" i="1" s="1"/>
  <c r="AI2134" i="1" s="1"/>
  <c r="AI2135" i="1" s="1"/>
  <c r="AI2136" i="1" s="1"/>
  <c r="AI2137" i="1" s="1"/>
  <c r="AI2138" i="1" s="1"/>
  <c r="AI2139" i="1" s="1"/>
  <c r="AI2140" i="1" s="1"/>
  <c r="AI2141" i="1" s="1"/>
  <c r="AI2142" i="1" s="1"/>
  <c r="AI2143" i="1" s="1"/>
  <c r="AI2144" i="1" s="1"/>
  <c r="AI2145" i="1" s="1"/>
  <c r="AI2146" i="1" s="1"/>
  <c r="AI2147" i="1" s="1"/>
  <c r="AI2148" i="1" s="1"/>
  <c r="AI2149" i="1" s="1"/>
  <c r="AI2150" i="1" s="1"/>
  <c r="AI2151" i="1" s="1"/>
  <c r="AI2152" i="1" s="1"/>
  <c r="AI2153" i="1" s="1"/>
  <c r="AI2154" i="1" s="1"/>
  <c r="AI2155" i="1" s="1"/>
  <c r="AI2156" i="1" s="1"/>
  <c r="AI2157" i="1" s="1"/>
  <c r="AI2158" i="1" s="1"/>
  <c r="AI2159" i="1" s="1"/>
  <c r="AI2160" i="1" s="1"/>
  <c r="AI2161" i="1" s="1"/>
  <c r="AI2162" i="1" s="1"/>
  <c r="AI2163" i="1" s="1"/>
  <c r="AI2164" i="1" s="1"/>
  <c r="AI2165" i="1" s="1"/>
  <c r="AI2166" i="1" s="1"/>
  <c r="AI2167" i="1" s="1"/>
  <c r="AI2168" i="1" s="1"/>
  <c r="AI2169" i="1" s="1"/>
  <c r="AI2170" i="1" s="1"/>
  <c r="AI2171" i="1" s="1"/>
  <c r="AI2172" i="1" s="1"/>
  <c r="AI2173" i="1" s="1"/>
  <c r="AI2174" i="1" s="1"/>
  <c r="AI2175" i="1" s="1"/>
  <c r="AI2176" i="1" s="1"/>
  <c r="AI2177" i="1" s="1"/>
  <c r="AI2178" i="1" s="1"/>
  <c r="AI2179" i="1" s="1"/>
  <c r="AI2180" i="1" s="1"/>
  <c r="AI2181" i="1" s="1"/>
  <c r="AI2182" i="1" s="1"/>
  <c r="AI2183" i="1" s="1"/>
  <c r="AI2184" i="1" s="1"/>
  <c r="AI2185" i="1" s="1"/>
  <c r="AI2186" i="1" s="1"/>
  <c r="AI2187" i="1" s="1"/>
  <c r="AI2188" i="1" s="1"/>
  <c r="AI2189" i="1" s="1"/>
  <c r="AI2190" i="1" s="1"/>
  <c r="AI2191" i="1" s="1"/>
  <c r="AI2192" i="1" s="1"/>
  <c r="AI2193" i="1" s="1"/>
  <c r="AI2194" i="1" s="1"/>
  <c r="AI2195" i="1" s="1"/>
  <c r="AI2196" i="1" s="1"/>
  <c r="AI2197" i="1" s="1"/>
  <c r="AI2198" i="1" s="1"/>
  <c r="AI2199" i="1" s="1"/>
  <c r="AI2200" i="1" s="1"/>
  <c r="AI2201" i="1" s="1"/>
  <c r="AI2202" i="1" s="1"/>
  <c r="AI2203" i="1" s="1"/>
  <c r="AI2204" i="1" s="1"/>
  <c r="AI2205" i="1" s="1"/>
  <c r="AI2206" i="1" s="1"/>
  <c r="AI2207" i="1" s="1"/>
  <c r="AI2208" i="1" s="1"/>
  <c r="AI2209" i="1" s="1"/>
  <c r="AI2210" i="1" s="1"/>
  <c r="AI2211" i="1" s="1"/>
  <c r="AI2212" i="1" s="1"/>
  <c r="AI2213" i="1" s="1"/>
  <c r="AI2214" i="1" s="1"/>
  <c r="AI2215" i="1" s="1"/>
  <c r="AI2216" i="1" s="1"/>
  <c r="AI2217" i="1" s="1"/>
  <c r="AI2218" i="1" s="1"/>
  <c r="AI2219" i="1" s="1"/>
  <c r="AI2220" i="1" s="1"/>
  <c r="AI2221" i="1" s="1"/>
  <c r="AI2222" i="1" s="1"/>
  <c r="AI2223" i="1" s="1"/>
  <c r="AI2224" i="1" s="1"/>
  <c r="AI2225" i="1" s="1"/>
  <c r="AI2226" i="1" s="1"/>
  <c r="AI2227" i="1" s="1"/>
  <c r="AI2228" i="1" s="1"/>
  <c r="AI2229" i="1" s="1"/>
  <c r="AI2230" i="1" s="1"/>
  <c r="AI2231" i="1" s="1"/>
  <c r="AI2232" i="1" s="1"/>
  <c r="AI2233" i="1" s="1"/>
  <c r="AI2234" i="1" s="1"/>
  <c r="AI2235" i="1" s="1"/>
  <c r="AI2236" i="1" s="1"/>
  <c r="AI2237" i="1" s="1"/>
  <c r="AI2238" i="1" s="1"/>
  <c r="AI2239" i="1" s="1"/>
  <c r="AI2240" i="1" s="1"/>
  <c r="AI2241" i="1" s="1"/>
  <c r="AI2242" i="1" s="1"/>
  <c r="AI2243" i="1" s="1"/>
  <c r="AI2244" i="1" s="1"/>
  <c r="AI2245" i="1" s="1"/>
  <c r="AI2246" i="1" s="1"/>
  <c r="AI2247" i="1" s="1"/>
  <c r="AI2248" i="1" s="1"/>
  <c r="AI2249" i="1" s="1"/>
  <c r="AI2250" i="1" s="1"/>
  <c r="AI2251" i="1" s="1"/>
  <c r="AI2252" i="1" s="1"/>
  <c r="AI2253" i="1" s="1"/>
  <c r="AI2254" i="1" s="1"/>
  <c r="AI2255" i="1" s="1"/>
  <c r="AI2256" i="1" s="1"/>
  <c r="AI2257" i="1" s="1"/>
  <c r="AI2258" i="1" s="1"/>
  <c r="AI2259" i="1" s="1"/>
  <c r="AI2260" i="1" s="1"/>
  <c r="AI2261" i="1" s="1"/>
  <c r="AI2262" i="1" s="1"/>
  <c r="AI2263" i="1" s="1"/>
  <c r="AI2264" i="1" s="1"/>
  <c r="AI2265" i="1" s="1"/>
  <c r="AI2266" i="1" s="1"/>
  <c r="AI2267" i="1" s="1"/>
  <c r="AI2268" i="1" s="1"/>
  <c r="AI2269" i="1" s="1"/>
  <c r="AI2270" i="1" s="1"/>
  <c r="AI2271" i="1" s="1"/>
  <c r="AI2272" i="1" s="1"/>
  <c r="AI2273" i="1" s="1"/>
  <c r="AI2274" i="1" s="1"/>
  <c r="AI2275" i="1" s="1"/>
  <c r="AI2276" i="1" s="1"/>
  <c r="AI2277" i="1" s="1"/>
  <c r="AI2278" i="1" s="1"/>
  <c r="AI2279" i="1" s="1"/>
  <c r="AI2280" i="1" s="1"/>
  <c r="AI2281" i="1" s="1"/>
  <c r="AI2282" i="1" s="1"/>
  <c r="AI2283" i="1" s="1"/>
  <c r="AI2284" i="1" s="1"/>
  <c r="AI2285" i="1" s="1"/>
  <c r="AI2286" i="1" s="1"/>
  <c r="AI2287" i="1" s="1"/>
  <c r="AI2288" i="1" s="1"/>
  <c r="AI2289" i="1" s="1"/>
  <c r="AI2290" i="1" s="1"/>
  <c r="AI2291" i="1" s="1"/>
  <c r="AI2292" i="1" s="1"/>
  <c r="AI2293" i="1" s="1"/>
  <c r="AI2294" i="1" s="1"/>
  <c r="AI2295" i="1" s="1"/>
  <c r="AI2296" i="1" s="1"/>
  <c r="AI2297" i="1" s="1"/>
  <c r="AI2298" i="1" s="1"/>
  <c r="AI2299" i="1" s="1"/>
  <c r="AI2300" i="1" s="1"/>
  <c r="AI2301" i="1" s="1"/>
  <c r="AI2302" i="1" s="1"/>
  <c r="AI2303" i="1" s="1"/>
  <c r="AI2304" i="1" s="1"/>
  <c r="AI2305" i="1" s="1"/>
  <c r="AI2306" i="1" s="1"/>
  <c r="AI2307" i="1" s="1"/>
  <c r="AI2308" i="1" s="1"/>
  <c r="AI2309" i="1" s="1"/>
  <c r="AI2310" i="1" s="1"/>
  <c r="AI2311" i="1" s="1"/>
  <c r="AI2312" i="1" s="1"/>
  <c r="AI2313" i="1" s="1"/>
  <c r="AI2314" i="1" s="1"/>
  <c r="AI2315" i="1" s="1"/>
  <c r="AI2316" i="1" s="1"/>
  <c r="AI2317" i="1" s="1"/>
  <c r="AI2318" i="1" s="1"/>
  <c r="AI2319" i="1" s="1"/>
  <c r="AI2320" i="1" s="1"/>
  <c r="AI2321" i="1" s="1"/>
  <c r="AI2322" i="1" s="1"/>
  <c r="AI2323" i="1" s="1"/>
  <c r="AI2324" i="1" s="1"/>
  <c r="AI2325" i="1" s="1"/>
  <c r="AI2326" i="1" s="1"/>
  <c r="AI2327" i="1" s="1"/>
  <c r="AI2328" i="1" s="1"/>
  <c r="AI2329" i="1" s="1"/>
  <c r="AI2330" i="1" s="1"/>
  <c r="AI2331" i="1" s="1"/>
  <c r="AI2332" i="1" s="1"/>
  <c r="AI2333" i="1" s="1"/>
  <c r="AI2334" i="1" s="1"/>
  <c r="AI2335" i="1" s="1"/>
  <c r="AI2336" i="1" s="1"/>
  <c r="AI2337" i="1" s="1"/>
  <c r="AI2338" i="1" s="1"/>
  <c r="AI2339" i="1" s="1"/>
  <c r="AI2340" i="1" s="1"/>
  <c r="AI2341" i="1" s="1"/>
  <c r="AI2342" i="1" s="1"/>
  <c r="AI2343" i="1" s="1"/>
  <c r="AI2344" i="1" s="1"/>
  <c r="AI2345" i="1" s="1"/>
  <c r="AI2346" i="1" s="1"/>
  <c r="AI2347" i="1" s="1"/>
  <c r="AI2348" i="1" s="1"/>
  <c r="AI2349" i="1" s="1"/>
  <c r="AI2350" i="1" s="1"/>
  <c r="AI2351" i="1" s="1"/>
  <c r="AI2352" i="1" s="1"/>
  <c r="AI2353" i="1" s="1"/>
  <c r="AI2354" i="1" s="1"/>
  <c r="AI2355" i="1" s="1"/>
  <c r="AI2356" i="1" s="1"/>
  <c r="AI2357" i="1" s="1"/>
  <c r="AI2358" i="1" s="1"/>
  <c r="AI2359" i="1" s="1"/>
  <c r="AI2360" i="1" s="1"/>
  <c r="AI2361" i="1" s="1"/>
  <c r="AI2362" i="1" s="1"/>
  <c r="AI2363" i="1" s="1"/>
  <c r="AI2364" i="1" s="1"/>
  <c r="AI2365" i="1" s="1"/>
  <c r="AI2366" i="1" s="1"/>
  <c r="AI2367" i="1" s="1"/>
  <c r="AI2368" i="1" s="1"/>
  <c r="AI2369" i="1" s="1"/>
  <c r="AI2370" i="1" s="1"/>
  <c r="AI2371" i="1" s="1"/>
  <c r="AI2372" i="1" s="1"/>
  <c r="AI2373" i="1" s="1"/>
  <c r="AI2374" i="1" s="1"/>
  <c r="AI2375" i="1" s="1"/>
  <c r="AI2376" i="1" s="1"/>
  <c r="AI2377" i="1" s="1"/>
  <c r="AI2378" i="1" s="1"/>
  <c r="AI2379" i="1" s="1"/>
  <c r="AI2380" i="1" s="1"/>
  <c r="AI2381" i="1" s="1"/>
  <c r="AI2382" i="1" s="1"/>
  <c r="AI2383" i="1" s="1"/>
  <c r="AI2384" i="1" s="1"/>
  <c r="AI2385" i="1" s="1"/>
  <c r="AI2386" i="1" s="1"/>
  <c r="AI2387" i="1" s="1"/>
  <c r="AI2388" i="1" s="1"/>
  <c r="AI2389" i="1" s="1"/>
  <c r="AI2390" i="1" s="1"/>
  <c r="AI2391" i="1" s="1"/>
  <c r="AI2392" i="1" s="1"/>
  <c r="AI2393" i="1" s="1"/>
  <c r="AI2394" i="1" s="1"/>
  <c r="AI2395" i="1" s="1"/>
  <c r="AI2396" i="1" s="1"/>
  <c r="AI2397" i="1" s="1"/>
  <c r="AI2398" i="1" s="1"/>
  <c r="AI2399" i="1" s="1"/>
  <c r="AI2400" i="1" s="1"/>
  <c r="AI2401" i="1" s="1"/>
  <c r="AI2402" i="1" s="1"/>
  <c r="AI2403" i="1" s="1"/>
  <c r="AI2404" i="1" s="1"/>
  <c r="AI2405" i="1" s="1"/>
  <c r="AI2406" i="1" s="1"/>
  <c r="AI2407" i="1" s="1"/>
  <c r="AI2408" i="1" s="1"/>
  <c r="AI2409" i="1" s="1"/>
  <c r="AI2410" i="1" s="1"/>
  <c r="AI2411" i="1" s="1"/>
  <c r="AI2412" i="1" s="1"/>
  <c r="AI2413" i="1" s="1"/>
  <c r="AI2414" i="1" s="1"/>
  <c r="AI2415" i="1" s="1"/>
  <c r="AI2416" i="1" s="1"/>
  <c r="AI2417" i="1" s="1"/>
  <c r="AI2418" i="1" s="1"/>
  <c r="AI2419" i="1" s="1"/>
  <c r="AI2420" i="1" s="1"/>
  <c r="AI2421" i="1" s="1"/>
  <c r="AI2422" i="1" s="1"/>
  <c r="AI2423" i="1" s="1"/>
  <c r="AI2424" i="1" s="1"/>
  <c r="AI2425" i="1" s="1"/>
  <c r="AI2426" i="1" s="1"/>
  <c r="AI2427" i="1" s="1"/>
  <c r="AI2428" i="1" s="1"/>
  <c r="AI2429" i="1" s="1"/>
  <c r="AI2430" i="1" s="1"/>
  <c r="AI2431" i="1" s="1"/>
  <c r="AI2432" i="1" s="1"/>
  <c r="AI2433" i="1" s="1"/>
  <c r="AI2434" i="1" s="1"/>
  <c r="AI2435" i="1" s="1"/>
  <c r="AI2436" i="1" s="1"/>
  <c r="AI2437" i="1" s="1"/>
  <c r="AI2438" i="1" s="1"/>
  <c r="AI2439" i="1" s="1"/>
  <c r="AI2440" i="1" s="1"/>
  <c r="AI2441" i="1" s="1"/>
  <c r="AI2442" i="1" s="1"/>
  <c r="AI2443" i="1" s="1"/>
  <c r="AI2444" i="1" s="1"/>
  <c r="AI2445" i="1" s="1"/>
  <c r="AI2446" i="1" s="1"/>
  <c r="AI2447" i="1" s="1"/>
  <c r="AI2448" i="1" s="1"/>
  <c r="AI2449" i="1" s="1"/>
  <c r="AI2450" i="1" s="1"/>
  <c r="AI2451" i="1" s="1"/>
  <c r="AI2452" i="1" s="1"/>
  <c r="AI2453" i="1" s="1"/>
  <c r="AI2454" i="1" s="1"/>
  <c r="AI2455" i="1" s="1"/>
  <c r="AI2456" i="1" s="1"/>
  <c r="AI2457" i="1" s="1"/>
  <c r="AI2458" i="1" s="1"/>
  <c r="AI2459" i="1" s="1"/>
  <c r="AI2460" i="1" s="1"/>
  <c r="AI2461" i="1" s="1"/>
  <c r="AI2462" i="1" s="1"/>
  <c r="AI2463" i="1" s="1"/>
  <c r="AI2464" i="1" s="1"/>
  <c r="AI2465" i="1" s="1"/>
  <c r="AI2466" i="1" s="1"/>
  <c r="AI2467" i="1" s="1"/>
  <c r="AI2468" i="1" s="1"/>
  <c r="AI2469" i="1" s="1"/>
  <c r="AI2470" i="1" s="1"/>
  <c r="AI2471" i="1" s="1"/>
  <c r="AI2472" i="1" s="1"/>
  <c r="AI2473" i="1" s="1"/>
  <c r="AI2474" i="1" s="1"/>
  <c r="AI2475" i="1" s="1"/>
  <c r="AI2476" i="1" s="1"/>
  <c r="AI2477" i="1" s="1"/>
  <c r="AI2478" i="1" s="1"/>
  <c r="AI2479" i="1" s="1"/>
  <c r="AI2480" i="1" s="1"/>
  <c r="AI2481" i="1" s="1"/>
  <c r="AI2482" i="1" s="1"/>
  <c r="AI2483" i="1" s="1"/>
  <c r="AI2484" i="1" s="1"/>
  <c r="AI2485" i="1" s="1"/>
  <c r="AI2486" i="1" s="1"/>
  <c r="AI2487" i="1" s="1"/>
  <c r="AI2488" i="1" s="1"/>
  <c r="AI2489" i="1" s="1"/>
  <c r="AI2490" i="1" s="1"/>
  <c r="AI2491" i="1" s="1"/>
  <c r="AI2492" i="1" s="1"/>
  <c r="AI2493" i="1" s="1"/>
  <c r="AI2494" i="1" s="1"/>
  <c r="AI2495" i="1" s="1"/>
  <c r="AI2496" i="1" s="1"/>
  <c r="AI2497" i="1" s="1"/>
  <c r="AI2498" i="1" s="1"/>
  <c r="AI2499" i="1" s="1"/>
  <c r="AI2500" i="1" s="1"/>
  <c r="AI2501" i="1" s="1"/>
  <c r="AI2502" i="1" s="1"/>
  <c r="AI2503" i="1" s="1"/>
  <c r="AI2504" i="1" s="1"/>
  <c r="AI2505" i="1" s="1"/>
  <c r="AI2506" i="1" s="1"/>
  <c r="AI2507" i="1" s="1"/>
  <c r="AI2508" i="1" s="1"/>
  <c r="AI2509" i="1" s="1"/>
  <c r="AI2510" i="1" s="1"/>
  <c r="AI2511" i="1" s="1"/>
  <c r="AI2512" i="1" s="1"/>
  <c r="AI2513" i="1" s="1"/>
  <c r="AI2514" i="1" s="1"/>
  <c r="AI2515" i="1" s="1"/>
  <c r="AI2516" i="1" s="1"/>
  <c r="AI2517" i="1" s="1"/>
  <c r="AI2518" i="1" s="1"/>
  <c r="AI2519" i="1" s="1"/>
  <c r="AI2520" i="1" s="1"/>
  <c r="AI2521" i="1" s="1"/>
  <c r="AI2522" i="1" s="1"/>
  <c r="AI2523" i="1" s="1"/>
  <c r="AI2524" i="1" s="1"/>
  <c r="AI2525" i="1" s="1"/>
  <c r="AI2526" i="1" s="1"/>
  <c r="AI2527" i="1" s="1"/>
  <c r="AI2528" i="1" s="1"/>
  <c r="AI2529" i="1" s="1"/>
  <c r="AI2530" i="1" s="1"/>
  <c r="AI2531" i="1" s="1"/>
  <c r="AI2532" i="1" s="1"/>
  <c r="AI2533" i="1" s="1"/>
  <c r="AI2534" i="1" s="1"/>
  <c r="AI2535" i="1" s="1"/>
  <c r="AI2536" i="1" s="1"/>
  <c r="AI2537" i="1" s="1"/>
  <c r="AI2538" i="1" s="1"/>
  <c r="AI2539" i="1" s="1"/>
  <c r="AI2540" i="1" s="1"/>
  <c r="AI2541" i="1" s="1"/>
  <c r="AI2542" i="1" s="1"/>
  <c r="AI2543" i="1" s="1"/>
  <c r="AI2544" i="1" s="1"/>
  <c r="AI2545" i="1" s="1"/>
  <c r="AI2546" i="1" s="1"/>
  <c r="AI2547" i="1" s="1"/>
  <c r="AI2548" i="1" s="1"/>
  <c r="AI2549" i="1" s="1"/>
  <c r="AI2550" i="1" s="1"/>
  <c r="AI2551" i="1" s="1"/>
  <c r="AI2552" i="1" s="1"/>
  <c r="AI2553" i="1" s="1"/>
  <c r="AI2554" i="1" s="1"/>
  <c r="AI2555" i="1" s="1"/>
  <c r="AI2556" i="1" s="1"/>
  <c r="AI2557" i="1" s="1"/>
  <c r="AI2558" i="1" s="1"/>
  <c r="AI2559" i="1" s="1"/>
  <c r="AI2560" i="1" s="1"/>
  <c r="AI2561" i="1" s="1"/>
  <c r="AI2562" i="1" s="1"/>
  <c r="AI2563" i="1" s="1"/>
  <c r="AI2564" i="1" s="1"/>
  <c r="AI2565" i="1" s="1"/>
  <c r="AI2566" i="1" s="1"/>
  <c r="AI2567" i="1" s="1"/>
  <c r="AI2568" i="1" s="1"/>
  <c r="AI2569" i="1" s="1"/>
  <c r="AI2570" i="1" s="1"/>
  <c r="AI2571" i="1" s="1"/>
  <c r="AI2572" i="1" s="1"/>
  <c r="AI2573" i="1" s="1"/>
  <c r="AI2574" i="1" s="1"/>
  <c r="AI2575" i="1" s="1"/>
  <c r="AI2576" i="1" s="1"/>
  <c r="AI2577" i="1" s="1"/>
  <c r="AI2578" i="1" s="1"/>
  <c r="AI2579" i="1" s="1"/>
  <c r="AI2580" i="1" s="1"/>
  <c r="AI2581" i="1" s="1"/>
  <c r="AI2582" i="1" s="1"/>
  <c r="AI2583" i="1" s="1"/>
  <c r="AI2584" i="1" s="1"/>
  <c r="AI2585" i="1" s="1"/>
  <c r="AI2586" i="1" s="1"/>
  <c r="AI2587" i="1" s="1"/>
  <c r="AI2588" i="1" s="1"/>
  <c r="AI2589" i="1" s="1"/>
  <c r="AI2590" i="1" s="1"/>
  <c r="AI2591" i="1" s="1"/>
  <c r="AI2592" i="1" s="1"/>
  <c r="AI2593" i="1" s="1"/>
  <c r="AI2594" i="1" s="1"/>
  <c r="AI2595" i="1" s="1"/>
  <c r="AI2596" i="1" s="1"/>
  <c r="AI2597" i="1" s="1"/>
  <c r="AI2598" i="1" s="1"/>
  <c r="AI2599" i="1" s="1"/>
  <c r="AI2600" i="1" s="1"/>
  <c r="AI2601" i="1" s="1"/>
  <c r="AI2602" i="1" s="1"/>
  <c r="AI2603" i="1" s="1"/>
  <c r="AI2604" i="1" s="1"/>
  <c r="AI2605" i="1" s="1"/>
  <c r="AI2606" i="1" s="1"/>
  <c r="AI2607" i="1" s="1"/>
  <c r="AI2608" i="1" s="1"/>
  <c r="AI2609" i="1" s="1"/>
  <c r="AI2610" i="1" s="1"/>
  <c r="AI2611" i="1" s="1"/>
  <c r="AI2612" i="1" s="1"/>
  <c r="AI2613" i="1" s="1"/>
  <c r="AI2614" i="1" s="1"/>
  <c r="AI2615" i="1" s="1"/>
  <c r="AI2616" i="1" s="1"/>
  <c r="AI2617" i="1" s="1"/>
  <c r="AI2618" i="1" s="1"/>
  <c r="AI2619" i="1" s="1"/>
  <c r="AI2620" i="1" s="1"/>
  <c r="AI2621" i="1" s="1"/>
  <c r="AI2622" i="1" s="1"/>
  <c r="AI2623" i="1" s="1"/>
  <c r="AI2624" i="1" s="1"/>
  <c r="AI2625" i="1" s="1"/>
  <c r="AI2626" i="1" s="1"/>
  <c r="AI2627" i="1" s="1"/>
  <c r="AI2628" i="1" s="1"/>
  <c r="AI2629" i="1" s="1"/>
  <c r="AI2630" i="1" s="1"/>
  <c r="AI2631" i="1" s="1"/>
  <c r="AI2632" i="1" s="1"/>
  <c r="AI2633" i="1" s="1"/>
  <c r="AI2634" i="1" s="1"/>
  <c r="AI2635" i="1" s="1"/>
  <c r="AI2636" i="1" s="1"/>
  <c r="AI2637" i="1" s="1"/>
  <c r="AI2638" i="1" s="1"/>
  <c r="AI2639" i="1" s="1"/>
  <c r="AI2640" i="1" s="1"/>
  <c r="AI2641" i="1" s="1"/>
  <c r="AI2642" i="1" s="1"/>
  <c r="AI2643" i="1" s="1"/>
  <c r="AI2644" i="1" s="1"/>
  <c r="AI2645" i="1" s="1"/>
  <c r="AI2646" i="1" s="1"/>
  <c r="AI2647" i="1" s="1"/>
  <c r="AI2648" i="1" s="1"/>
  <c r="AI2649" i="1" s="1"/>
  <c r="AI2650" i="1" s="1"/>
  <c r="AI2651" i="1" s="1"/>
  <c r="AI2652" i="1" s="1"/>
  <c r="AI2653" i="1" s="1"/>
  <c r="AI2654" i="1" s="1"/>
  <c r="AI2655" i="1" s="1"/>
  <c r="AI2656" i="1" s="1"/>
  <c r="AI2657" i="1" s="1"/>
  <c r="AI2658" i="1" s="1"/>
  <c r="AI2659" i="1" s="1"/>
  <c r="AI2660" i="1" s="1"/>
  <c r="AI2661" i="1" s="1"/>
  <c r="AI2662" i="1" s="1"/>
  <c r="AI2663" i="1" s="1"/>
  <c r="AI2664" i="1" s="1"/>
  <c r="AI2665" i="1" s="1"/>
  <c r="AI2666" i="1" s="1"/>
  <c r="AI2667" i="1" s="1"/>
  <c r="AI2668" i="1" s="1"/>
  <c r="AI2669" i="1" s="1"/>
  <c r="AI2670" i="1" s="1"/>
  <c r="AI2671" i="1" s="1"/>
  <c r="AI2672" i="1" s="1"/>
  <c r="AI2673" i="1" s="1"/>
  <c r="AI2674" i="1" s="1"/>
  <c r="AI2675" i="1" s="1"/>
  <c r="AI2676" i="1" s="1"/>
  <c r="AI2677" i="1" s="1"/>
  <c r="AI2678" i="1" s="1"/>
  <c r="AI2679" i="1" s="1"/>
  <c r="AI2680" i="1" s="1"/>
  <c r="AI2681" i="1" s="1"/>
  <c r="AI2682" i="1" s="1"/>
  <c r="AI2683" i="1" s="1"/>
  <c r="AI2684" i="1" s="1"/>
  <c r="AI2685" i="1" s="1"/>
  <c r="AI2686" i="1" s="1"/>
  <c r="AI2687" i="1" s="1"/>
  <c r="AI2688" i="1" s="1"/>
  <c r="AI2689" i="1" s="1"/>
  <c r="AI2690" i="1" s="1"/>
  <c r="AI2691" i="1" s="1"/>
  <c r="AI2692" i="1" s="1"/>
  <c r="AI2693" i="1" s="1"/>
  <c r="AI2694" i="1" s="1"/>
  <c r="AI2695" i="1" s="1"/>
  <c r="AI2696" i="1" s="1"/>
  <c r="AI2697" i="1" s="1"/>
  <c r="AI2698" i="1" s="1"/>
  <c r="AI2699" i="1" s="1"/>
  <c r="AI2700" i="1" s="1"/>
  <c r="AI2701" i="1" s="1"/>
  <c r="AI2702" i="1" s="1"/>
  <c r="AI2703" i="1" s="1"/>
  <c r="AI2704" i="1" s="1"/>
  <c r="AI2705" i="1" s="1"/>
  <c r="AI2706" i="1" s="1"/>
  <c r="AI2707" i="1" s="1"/>
  <c r="AI2708" i="1" s="1"/>
  <c r="AI2709" i="1" s="1"/>
  <c r="AI2710" i="1" s="1"/>
  <c r="AI2711" i="1" s="1"/>
  <c r="AI2712" i="1" s="1"/>
  <c r="AI2713" i="1" s="1"/>
  <c r="AI2714" i="1" s="1"/>
  <c r="AI2715" i="1" s="1"/>
  <c r="AI2716" i="1" s="1"/>
  <c r="AI2717" i="1" s="1"/>
  <c r="AI2718" i="1" s="1"/>
  <c r="AI2719" i="1" s="1"/>
  <c r="AI2720" i="1" s="1"/>
  <c r="AI2721" i="1" s="1"/>
  <c r="AI2722" i="1" s="1"/>
  <c r="AI2723" i="1" s="1"/>
  <c r="AI2724" i="1" s="1"/>
  <c r="AI2725" i="1" s="1"/>
  <c r="AI2726" i="1" s="1"/>
  <c r="AI2727" i="1" s="1"/>
  <c r="AI2728" i="1" s="1"/>
  <c r="AI2729" i="1" s="1"/>
  <c r="AI2730" i="1" s="1"/>
  <c r="AI2731" i="1" s="1"/>
  <c r="AI2732" i="1" s="1"/>
  <c r="AI2733" i="1" s="1"/>
  <c r="AI2734" i="1" s="1"/>
  <c r="AI2735" i="1" s="1"/>
  <c r="AI2736" i="1" s="1"/>
  <c r="AI2737" i="1" s="1"/>
  <c r="AI2738" i="1" s="1"/>
  <c r="AI2739" i="1" s="1"/>
  <c r="AI2740" i="1" s="1"/>
  <c r="AI2741" i="1" s="1"/>
  <c r="AI2742" i="1" s="1"/>
  <c r="AI2743" i="1" s="1"/>
  <c r="AI2744" i="1" s="1"/>
  <c r="AI2745" i="1" s="1"/>
  <c r="AI2746" i="1" s="1"/>
  <c r="AI2747" i="1" s="1"/>
  <c r="AI2748" i="1" s="1"/>
  <c r="AI2749" i="1" s="1"/>
  <c r="AI2750" i="1" s="1"/>
  <c r="AI2751" i="1" s="1"/>
  <c r="AI2752" i="1" s="1"/>
  <c r="AI2753" i="1" s="1"/>
  <c r="AI2754" i="1" s="1"/>
  <c r="AI2755" i="1" s="1"/>
  <c r="AI2756" i="1" s="1"/>
  <c r="AI2757" i="1" s="1"/>
  <c r="AI2758" i="1" s="1"/>
  <c r="AI2759" i="1" s="1"/>
  <c r="AI2760" i="1" s="1"/>
  <c r="AI2761" i="1" s="1"/>
  <c r="AI2762" i="1" s="1"/>
  <c r="AI2763" i="1" s="1"/>
  <c r="AI2764" i="1" s="1"/>
  <c r="AI2765" i="1" s="1"/>
  <c r="AI2766" i="1" s="1"/>
  <c r="AI2767" i="1" s="1"/>
  <c r="AI2768" i="1" s="1"/>
  <c r="AI2769" i="1" s="1"/>
  <c r="AI2770" i="1" s="1"/>
  <c r="AI2771" i="1" s="1"/>
  <c r="AI2772" i="1" s="1"/>
  <c r="AI2773" i="1" s="1"/>
  <c r="AI2774" i="1" s="1"/>
  <c r="AI2775" i="1" s="1"/>
  <c r="AI2776" i="1" s="1"/>
  <c r="AI2777" i="1" s="1"/>
  <c r="AI2778" i="1" s="1"/>
  <c r="AI2779" i="1" s="1"/>
  <c r="AI2780" i="1" s="1"/>
  <c r="AI2781" i="1" s="1"/>
  <c r="AI2782" i="1" s="1"/>
  <c r="AI2783" i="1" s="1"/>
  <c r="AI2784" i="1" s="1"/>
  <c r="AI2785" i="1" s="1"/>
  <c r="AI2786" i="1" s="1"/>
  <c r="AI2787" i="1" s="1"/>
  <c r="AI2788" i="1" s="1"/>
  <c r="AI2789" i="1" s="1"/>
  <c r="AI2790" i="1" s="1"/>
  <c r="AI2791" i="1" s="1"/>
  <c r="AI2792" i="1" s="1"/>
  <c r="AI2793" i="1" s="1"/>
  <c r="AI2794" i="1" s="1"/>
  <c r="AI2795" i="1" s="1"/>
  <c r="AI2796" i="1" s="1"/>
  <c r="AI2797" i="1" s="1"/>
  <c r="AI2798" i="1" s="1"/>
  <c r="AI2799" i="1" s="1"/>
  <c r="AI2800" i="1" s="1"/>
  <c r="AI2801" i="1" s="1"/>
  <c r="AI2802" i="1" s="1"/>
  <c r="AI2803" i="1" s="1"/>
  <c r="AI2804" i="1" s="1"/>
  <c r="AI2805" i="1" s="1"/>
  <c r="AI2806" i="1" s="1"/>
  <c r="AI2807" i="1" s="1"/>
  <c r="AI2808" i="1" s="1"/>
  <c r="AI2809" i="1" s="1"/>
  <c r="AI2810" i="1" s="1"/>
  <c r="AI2811" i="1" s="1"/>
  <c r="AI2812" i="1" s="1"/>
  <c r="AI2813" i="1" s="1"/>
  <c r="AI2814" i="1" s="1"/>
  <c r="AI2815" i="1" s="1"/>
  <c r="AI2816" i="1" s="1"/>
  <c r="AI2817" i="1" s="1"/>
  <c r="AI2818" i="1" s="1"/>
  <c r="AI2819" i="1" s="1"/>
  <c r="AI2820" i="1" s="1"/>
  <c r="AI2821" i="1" s="1"/>
  <c r="AI2822" i="1" s="1"/>
  <c r="AI2823" i="1" s="1"/>
  <c r="AI2824" i="1" s="1"/>
  <c r="AI2825" i="1" s="1"/>
  <c r="AI2826" i="1" s="1"/>
  <c r="AI2827" i="1" s="1"/>
  <c r="AI2828" i="1" s="1"/>
  <c r="AI2829" i="1" s="1"/>
  <c r="AI2830" i="1" s="1"/>
  <c r="AI2831" i="1" s="1"/>
  <c r="AI2832" i="1" s="1"/>
  <c r="AI2833" i="1" s="1"/>
  <c r="AI2834" i="1" s="1"/>
  <c r="AI2835" i="1" s="1"/>
  <c r="AI2836" i="1" s="1"/>
  <c r="AI2837" i="1" s="1"/>
  <c r="AI2838" i="1" s="1"/>
  <c r="AI2839" i="1" s="1"/>
  <c r="AI2840" i="1" s="1"/>
  <c r="AI2841" i="1" s="1"/>
  <c r="AI2842" i="1" s="1"/>
  <c r="AI2843" i="1" s="1"/>
  <c r="AI2844" i="1" s="1"/>
  <c r="AI2845" i="1" s="1"/>
  <c r="AI2846" i="1" s="1"/>
  <c r="AI2847" i="1" s="1"/>
  <c r="AI2848" i="1" s="1"/>
  <c r="AI2849" i="1" s="1"/>
  <c r="AI2850" i="1" s="1"/>
  <c r="AI2851" i="1" s="1"/>
  <c r="AI2852" i="1" s="1"/>
  <c r="AI2853" i="1" s="1"/>
  <c r="AI2854" i="1" s="1"/>
  <c r="AI2855" i="1" s="1"/>
  <c r="AI2856" i="1" s="1"/>
  <c r="AI2857" i="1" s="1"/>
  <c r="AI2858" i="1" s="1"/>
  <c r="AI2859" i="1" s="1"/>
  <c r="AI2860" i="1" s="1"/>
  <c r="AI2861" i="1" s="1"/>
  <c r="AI2862" i="1" s="1"/>
  <c r="AI2863" i="1" s="1"/>
  <c r="AI2864" i="1" s="1"/>
  <c r="AI2865" i="1" s="1"/>
  <c r="AI2866" i="1" s="1"/>
  <c r="AI2867" i="1" s="1"/>
  <c r="AI2868" i="1" s="1"/>
  <c r="AI2869" i="1" s="1"/>
  <c r="AI2870" i="1" s="1"/>
  <c r="AI2871" i="1" s="1"/>
  <c r="AI2872" i="1" s="1"/>
  <c r="AI2873" i="1" s="1"/>
  <c r="AI2874" i="1" s="1"/>
  <c r="AI2875" i="1" s="1"/>
  <c r="AI2876" i="1" s="1"/>
  <c r="AI2877" i="1" s="1"/>
  <c r="AI2878" i="1" s="1"/>
  <c r="AI2879" i="1" s="1"/>
  <c r="AI2880" i="1" s="1"/>
  <c r="AI2881" i="1" s="1"/>
  <c r="AI2882" i="1" s="1"/>
  <c r="AI2883" i="1" s="1"/>
  <c r="AI2884" i="1" s="1"/>
  <c r="AI2885" i="1" s="1"/>
  <c r="AI2886" i="1" s="1"/>
  <c r="AI2887" i="1" s="1"/>
  <c r="AI2888" i="1" s="1"/>
  <c r="AI2889" i="1" s="1"/>
  <c r="AI2890" i="1" s="1"/>
  <c r="AI2891" i="1" s="1"/>
  <c r="AI2892" i="1" s="1"/>
  <c r="AI2893" i="1" s="1"/>
  <c r="AI2894" i="1" s="1"/>
  <c r="AI2895" i="1" s="1"/>
  <c r="AI2896" i="1" s="1"/>
  <c r="AI2897" i="1" s="1"/>
  <c r="AI2898" i="1" s="1"/>
  <c r="AI2899" i="1" s="1"/>
  <c r="AI2900" i="1" s="1"/>
  <c r="AI2901" i="1" s="1"/>
  <c r="AI2902" i="1" s="1"/>
  <c r="AI2903" i="1" s="1"/>
  <c r="AI2904" i="1" s="1"/>
  <c r="AI2905" i="1" s="1"/>
  <c r="AI2906" i="1" s="1"/>
  <c r="AI2907" i="1" s="1"/>
  <c r="AI2908" i="1" s="1"/>
  <c r="AI2909" i="1" s="1"/>
  <c r="AI2910" i="1" s="1"/>
  <c r="AI2911" i="1" s="1"/>
  <c r="AI2912" i="1" s="1"/>
  <c r="AI2913" i="1" s="1"/>
  <c r="AI2914" i="1" s="1"/>
  <c r="AI2915" i="1" s="1"/>
  <c r="AI2916" i="1" s="1"/>
  <c r="AI2917" i="1" s="1"/>
  <c r="AI2918" i="1" s="1"/>
  <c r="AI2919" i="1" s="1"/>
  <c r="AI2920" i="1" s="1"/>
  <c r="AI2921" i="1" s="1"/>
  <c r="AI2922" i="1" s="1"/>
  <c r="AI2923" i="1" s="1"/>
  <c r="AI2924" i="1" s="1"/>
  <c r="AI2925" i="1" s="1"/>
  <c r="AI2926" i="1" s="1"/>
  <c r="AI2927" i="1" s="1"/>
  <c r="AI2928" i="1" s="1"/>
  <c r="AI2929" i="1" s="1"/>
  <c r="AI2930" i="1" s="1"/>
  <c r="AI2931" i="1" s="1"/>
  <c r="AI2932" i="1" s="1"/>
  <c r="AI2933" i="1" s="1"/>
  <c r="AI2934" i="1" s="1"/>
  <c r="AI2935" i="1" s="1"/>
  <c r="AI2936" i="1" s="1"/>
  <c r="AI2937" i="1" s="1"/>
  <c r="AI2938" i="1" s="1"/>
  <c r="AI2939" i="1" s="1"/>
  <c r="AI2940" i="1" s="1"/>
  <c r="AI2941" i="1" s="1"/>
  <c r="AI2942" i="1" s="1"/>
  <c r="AI2943" i="1" s="1"/>
  <c r="AI2944" i="1" s="1"/>
  <c r="AI2945" i="1" s="1"/>
  <c r="AI2946" i="1" s="1"/>
  <c r="AI2947" i="1" s="1"/>
  <c r="AI2948" i="1" s="1"/>
  <c r="AI2949" i="1" s="1"/>
  <c r="AI2950" i="1" s="1"/>
  <c r="AI2951" i="1" s="1"/>
  <c r="AI2952" i="1" s="1"/>
  <c r="AI2953" i="1" s="1"/>
  <c r="AI2954" i="1" s="1"/>
  <c r="AI2955" i="1" s="1"/>
  <c r="AI2956" i="1" s="1"/>
  <c r="AI2957" i="1" s="1"/>
  <c r="AI2958" i="1" s="1"/>
  <c r="AI2959" i="1" s="1"/>
  <c r="AI2960" i="1" s="1"/>
  <c r="AI2961" i="1" s="1"/>
  <c r="AI2962" i="1" s="1"/>
  <c r="AI2963" i="1" s="1"/>
  <c r="AI2964" i="1" s="1"/>
  <c r="AI2965" i="1" s="1"/>
  <c r="AI2966" i="1" s="1"/>
  <c r="AI2967" i="1" s="1"/>
  <c r="AI2968" i="1" s="1"/>
  <c r="AI2969" i="1" s="1"/>
  <c r="AI2970" i="1" s="1"/>
  <c r="AI2971" i="1" s="1"/>
  <c r="AI2972" i="1" s="1"/>
  <c r="AI2973" i="1" s="1"/>
  <c r="AI2974" i="1" s="1"/>
  <c r="AI2975" i="1" s="1"/>
  <c r="AI2976" i="1" s="1"/>
  <c r="AI2977" i="1" s="1"/>
  <c r="AI2978" i="1" s="1"/>
  <c r="AI2979" i="1" s="1"/>
  <c r="AI2980" i="1" s="1"/>
  <c r="AI2981" i="1" s="1"/>
  <c r="AI2982" i="1" s="1"/>
  <c r="AI2983" i="1" s="1"/>
  <c r="AI2984" i="1" s="1"/>
  <c r="AI2985" i="1" s="1"/>
  <c r="AI2986" i="1" s="1"/>
  <c r="AI2987" i="1" s="1"/>
  <c r="AI2988" i="1" s="1"/>
  <c r="AI2989" i="1" s="1"/>
  <c r="AI2990" i="1" s="1"/>
  <c r="AI2991" i="1" s="1"/>
  <c r="AI2992" i="1" s="1"/>
  <c r="AI2993" i="1" s="1"/>
  <c r="AI2994" i="1" s="1"/>
  <c r="AI2995" i="1" s="1"/>
  <c r="AI2996" i="1" s="1"/>
  <c r="AI2997" i="1" s="1"/>
  <c r="AI2998" i="1" s="1"/>
  <c r="AI2999" i="1" s="1"/>
  <c r="AI3000" i="1" s="1"/>
  <c r="AI3001" i="1" s="1"/>
  <c r="AI3002" i="1" s="1"/>
  <c r="AI3003" i="1" s="1"/>
  <c r="AI3004" i="1" s="1"/>
  <c r="AI3005" i="1" s="1"/>
  <c r="AI3006" i="1" s="1"/>
  <c r="AI3007" i="1" s="1"/>
  <c r="AI3008" i="1" s="1"/>
  <c r="AI3009" i="1" s="1"/>
  <c r="AI3010" i="1" s="1"/>
  <c r="AI3011" i="1" s="1"/>
  <c r="AI3012" i="1" s="1"/>
  <c r="AI3013" i="1" s="1"/>
  <c r="AI3014" i="1" s="1"/>
  <c r="AI3015" i="1" s="1"/>
  <c r="AI3016" i="1" s="1"/>
  <c r="AI3017" i="1" s="1"/>
  <c r="AI3018" i="1" s="1"/>
  <c r="AI3019" i="1" s="1"/>
  <c r="AI3020" i="1" s="1"/>
  <c r="AI3021" i="1" s="1"/>
  <c r="AI3022" i="1" s="1"/>
  <c r="AI3023" i="1" s="1"/>
  <c r="AI3024" i="1" s="1"/>
  <c r="AI3025" i="1" s="1"/>
  <c r="AI3026" i="1" s="1"/>
  <c r="AI3027" i="1" s="1"/>
  <c r="AI3028" i="1" s="1"/>
  <c r="AI3029" i="1" s="1"/>
  <c r="AI3030" i="1" s="1"/>
  <c r="AI3031" i="1" s="1"/>
  <c r="AI3032" i="1" s="1"/>
  <c r="AI3033" i="1" s="1"/>
  <c r="AI3034" i="1" s="1"/>
  <c r="AI3035" i="1" s="1"/>
  <c r="AI3036" i="1" s="1"/>
  <c r="AI3037" i="1" s="1"/>
  <c r="AI3038" i="1" s="1"/>
  <c r="AI3039" i="1" s="1"/>
  <c r="AI3040" i="1" s="1"/>
  <c r="AI3041" i="1" s="1"/>
  <c r="AI3042" i="1" s="1"/>
  <c r="AI3043" i="1" s="1"/>
  <c r="AI3044" i="1" s="1"/>
  <c r="AI3045" i="1" s="1"/>
  <c r="AI3046" i="1" s="1"/>
  <c r="AI3047" i="1" s="1"/>
  <c r="AI3048" i="1" s="1"/>
  <c r="AI3049" i="1" s="1"/>
  <c r="AI3050" i="1" s="1"/>
  <c r="AI3051" i="1" s="1"/>
  <c r="AI3052" i="1" s="1"/>
  <c r="AI3053" i="1" s="1"/>
  <c r="AI3054" i="1" s="1"/>
  <c r="AI3055" i="1" s="1"/>
  <c r="AI3056" i="1" s="1"/>
  <c r="AI3057" i="1" s="1"/>
  <c r="AI3058" i="1" s="1"/>
  <c r="AI3059" i="1" s="1"/>
  <c r="AI3060" i="1" s="1"/>
  <c r="AI3061" i="1" s="1"/>
  <c r="AI3062" i="1" s="1"/>
  <c r="AI3063" i="1" s="1"/>
  <c r="AI3064" i="1" s="1"/>
  <c r="AI3065" i="1" s="1"/>
  <c r="AI3066" i="1" s="1"/>
  <c r="AI3067" i="1" s="1"/>
  <c r="AI3068" i="1" s="1"/>
  <c r="AI3069" i="1" s="1"/>
  <c r="AI3070" i="1" s="1"/>
  <c r="AI3071" i="1" s="1"/>
  <c r="AI3072" i="1" s="1"/>
  <c r="AI3073" i="1" s="1"/>
  <c r="AI3074" i="1" s="1"/>
  <c r="AI3075" i="1" s="1"/>
  <c r="AI3076" i="1" s="1"/>
  <c r="AI3077" i="1" s="1"/>
  <c r="AI3078" i="1" s="1"/>
  <c r="AI3079" i="1" s="1"/>
  <c r="AI3080" i="1" s="1"/>
  <c r="AI3081" i="1" s="1"/>
  <c r="AI3082" i="1" s="1"/>
  <c r="AI3083" i="1" s="1"/>
  <c r="AI3084" i="1" s="1"/>
  <c r="AI3085" i="1" s="1"/>
  <c r="AI3086" i="1" s="1"/>
  <c r="AI3087" i="1" s="1"/>
  <c r="AI3088" i="1" s="1"/>
  <c r="AI3089" i="1" s="1"/>
  <c r="AI3090" i="1" s="1"/>
  <c r="AI3091" i="1" s="1"/>
  <c r="AI3092" i="1" s="1"/>
  <c r="AI3093" i="1" s="1"/>
  <c r="AI3094" i="1" s="1"/>
  <c r="AI3095" i="1" s="1"/>
  <c r="AI3096" i="1" s="1"/>
  <c r="AI3097" i="1" s="1"/>
  <c r="AI3098" i="1" s="1"/>
  <c r="AI3099" i="1" s="1"/>
  <c r="AI3100" i="1" s="1"/>
  <c r="AI3101" i="1" s="1"/>
  <c r="AI3102" i="1" s="1"/>
  <c r="AI3103" i="1" s="1"/>
  <c r="AI3104" i="1" s="1"/>
  <c r="AI3105" i="1" s="1"/>
  <c r="AI3106" i="1" s="1"/>
  <c r="AI3107" i="1" s="1"/>
  <c r="AI3108" i="1" s="1"/>
  <c r="AI3109" i="1" s="1"/>
  <c r="AI3110" i="1" s="1"/>
  <c r="AI3111" i="1" s="1"/>
  <c r="AI3112" i="1" s="1"/>
  <c r="AI3113" i="1" s="1"/>
  <c r="AI3114" i="1" s="1"/>
  <c r="AI3115" i="1" s="1"/>
  <c r="AI3116" i="1" s="1"/>
  <c r="AI3117" i="1" s="1"/>
  <c r="AI3118" i="1" s="1"/>
  <c r="AI3119" i="1" s="1"/>
  <c r="AI3120" i="1" s="1"/>
  <c r="AI3121" i="1" s="1"/>
  <c r="AI3122" i="1" s="1"/>
  <c r="AI3123" i="1" s="1"/>
  <c r="AI3124" i="1" s="1"/>
  <c r="AI3125" i="1" s="1"/>
  <c r="AI3126" i="1" s="1"/>
  <c r="AI3127" i="1" s="1"/>
  <c r="AI3128" i="1" s="1"/>
  <c r="AI3129" i="1" s="1"/>
  <c r="AI3130" i="1" s="1"/>
  <c r="AI3131" i="1" s="1"/>
  <c r="AI3132" i="1" s="1"/>
  <c r="AI3133" i="1" s="1"/>
  <c r="AI3134" i="1" s="1"/>
  <c r="AI3135" i="1" s="1"/>
  <c r="AI3136" i="1" s="1"/>
  <c r="AI3137" i="1" s="1"/>
  <c r="AI3138" i="1" s="1"/>
  <c r="AI3139" i="1" s="1"/>
  <c r="AI3140" i="1" s="1"/>
  <c r="AI3141" i="1" s="1"/>
  <c r="AI3142" i="1" s="1"/>
  <c r="AI3143" i="1" s="1"/>
  <c r="AI3144" i="1" s="1"/>
  <c r="AI3145" i="1" s="1"/>
  <c r="AI3146" i="1" s="1"/>
  <c r="AI3147" i="1" s="1"/>
  <c r="AI3148" i="1" s="1"/>
  <c r="AI3149" i="1" s="1"/>
  <c r="AI3150" i="1" s="1"/>
  <c r="AI3151" i="1" s="1"/>
  <c r="AI3152" i="1" s="1"/>
  <c r="AI3153" i="1" s="1"/>
  <c r="AI3154" i="1" s="1"/>
  <c r="AI3155" i="1" s="1"/>
  <c r="AI3156" i="1" s="1"/>
  <c r="AI3157" i="1" s="1"/>
  <c r="AI3158" i="1" s="1"/>
  <c r="AI3159" i="1" s="1"/>
  <c r="AI3160" i="1" s="1"/>
  <c r="AI3161" i="1" s="1"/>
  <c r="AI3162" i="1" s="1"/>
  <c r="AI3163" i="1" s="1"/>
  <c r="AI3164" i="1" s="1"/>
  <c r="AI3165" i="1" s="1"/>
  <c r="AI3166" i="1" s="1"/>
  <c r="AI3167" i="1" s="1"/>
  <c r="AI3168" i="1" s="1"/>
  <c r="AI3169" i="1" s="1"/>
  <c r="AI3170" i="1" s="1"/>
  <c r="AI3171" i="1" s="1"/>
  <c r="AI3172" i="1" s="1"/>
  <c r="AI3173" i="1" s="1"/>
  <c r="AI3174" i="1" s="1"/>
  <c r="AI3175" i="1" s="1"/>
  <c r="AI3176" i="1" s="1"/>
  <c r="AI3177" i="1" s="1"/>
  <c r="AI3178" i="1" s="1"/>
  <c r="AI3179" i="1" s="1"/>
  <c r="AI3180" i="1" s="1"/>
  <c r="AI3181" i="1" s="1"/>
  <c r="AI3182" i="1" s="1"/>
  <c r="AI3183" i="1" s="1"/>
  <c r="AI3184" i="1" s="1"/>
  <c r="AI3185" i="1" s="1"/>
  <c r="AI3186" i="1" s="1"/>
  <c r="AI3187" i="1" s="1"/>
  <c r="AI3188" i="1" s="1"/>
  <c r="AI3189" i="1" s="1"/>
  <c r="AI3190" i="1" s="1"/>
  <c r="AI3191" i="1" s="1"/>
  <c r="AI3192" i="1" s="1"/>
  <c r="AI3193" i="1" s="1"/>
  <c r="AI3194" i="1" s="1"/>
  <c r="AI3195" i="1" s="1"/>
  <c r="AI3196" i="1" s="1"/>
  <c r="AI3197" i="1" s="1"/>
  <c r="AI3198" i="1" s="1"/>
  <c r="AI3199" i="1" s="1"/>
  <c r="AI3200" i="1" s="1"/>
  <c r="AI3201" i="1" s="1"/>
  <c r="AI3202" i="1" s="1"/>
  <c r="AI3203" i="1" s="1"/>
  <c r="AI3204" i="1" s="1"/>
  <c r="AI3205" i="1" s="1"/>
  <c r="AI3206" i="1" s="1"/>
  <c r="AI3207" i="1" s="1"/>
  <c r="AI3208" i="1" s="1"/>
  <c r="AI3209" i="1" s="1"/>
  <c r="AI3210" i="1" s="1"/>
  <c r="AI3211" i="1" s="1"/>
  <c r="AI3212" i="1" s="1"/>
  <c r="AI3213" i="1" s="1"/>
  <c r="AI3214" i="1" s="1"/>
  <c r="AI3215" i="1" s="1"/>
  <c r="AI3216" i="1" s="1"/>
  <c r="AI3217" i="1" s="1"/>
  <c r="AI3218" i="1" s="1"/>
  <c r="AI3219" i="1" s="1"/>
  <c r="AI3220" i="1" s="1"/>
  <c r="AI3221" i="1" s="1"/>
  <c r="AI3222" i="1" s="1"/>
  <c r="AI3223" i="1" s="1"/>
  <c r="AI3224" i="1" s="1"/>
  <c r="AI3225" i="1" s="1"/>
  <c r="AI3226" i="1" s="1"/>
  <c r="AI3227" i="1" s="1"/>
  <c r="AI3228" i="1" s="1"/>
  <c r="AI3229" i="1" s="1"/>
  <c r="AI3230" i="1" s="1"/>
  <c r="AI3231" i="1" s="1"/>
  <c r="AI3232" i="1" s="1"/>
  <c r="AI3233" i="1" s="1"/>
  <c r="AI3234" i="1" s="1"/>
  <c r="AI3235" i="1" s="1"/>
  <c r="AI3236" i="1" s="1"/>
  <c r="AI3237" i="1" s="1"/>
  <c r="AI3238" i="1" s="1"/>
  <c r="AI3239" i="1" s="1"/>
  <c r="AI3240" i="1" s="1"/>
  <c r="AI3241" i="1" s="1"/>
  <c r="AI3242" i="1" s="1"/>
  <c r="AI3243" i="1" s="1"/>
  <c r="AI3244" i="1" s="1"/>
  <c r="AI3245" i="1" s="1"/>
  <c r="AI3246" i="1" s="1"/>
  <c r="AI3247" i="1" s="1"/>
  <c r="AI3248" i="1" s="1"/>
  <c r="AI3249" i="1" s="1"/>
  <c r="AI3250" i="1" s="1"/>
  <c r="AI3251" i="1" s="1"/>
  <c r="AI3252" i="1" s="1"/>
  <c r="AI3253" i="1" s="1"/>
  <c r="AI3254" i="1" s="1"/>
  <c r="AI3255" i="1" s="1"/>
  <c r="AI3256" i="1" s="1"/>
  <c r="AI3257" i="1" s="1"/>
  <c r="AI3258" i="1" s="1"/>
  <c r="AI3259" i="1" s="1"/>
  <c r="AI3260" i="1" s="1"/>
  <c r="AI3261" i="1" s="1"/>
  <c r="AI3262" i="1" s="1"/>
  <c r="AI3263" i="1" s="1"/>
  <c r="AI3264" i="1" s="1"/>
  <c r="AI3265" i="1" s="1"/>
  <c r="AI3266" i="1" s="1"/>
  <c r="AI3267" i="1" s="1"/>
  <c r="AI3268" i="1" s="1"/>
  <c r="AI3269" i="1" s="1"/>
  <c r="AI3270" i="1" s="1"/>
  <c r="AI3271" i="1" s="1"/>
  <c r="AI3272" i="1" s="1"/>
  <c r="AI3273" i="1" s="1"/>
  <c r="AI3274" i="1" s="1"/>
  <c r="AI3275" i="1" s="1"/>
  <c r="AI3276" i="1" s="1"/>
  <c r="AI3277" i="1" s="1"/>
  <c r="AI3278" i="1" s="1"/>
  <c r="AI3279" i="1" s="1"/>
  <c r="AI3280" i="1" s="1"/>
  <c r="AI3281" i="1" s="1"/>
  <c r="AI3282" i="1" s="1"/>
  <c r="AI3283" i="1" s="1"/>
  <c r="AI3284" i="1" s="1"/>
  <c r="AI3285" i="1" s="1"/>
  <c r="AI3286" i="1" s="1"/>
  <c r="AI3287" i="1" s="1"/>
  <c r="AI3288" i="1" s="1"/>
  <c r="AI3289" i="1" s="1"/>
  <c r="AI3290" i="1" s="1"/>
  <c r="AI3291" i="1" s="1"/>
  <c r="AI3292" i="1" s="1"/>
  <c r="AI3293" i="1" s="1"/>
  <c r="AI3294" i="1" s="1"/>
  <c r="AI3295" i="1" s="1"/>
  <c r="AI3296" i="1" s="1"/>
  <c r="AI3297" i="1" s="1"/>
  <c r="AI3298" i="1" s="1"/>
  <c r="AI3299" i="1" s="1"/>
  <c r="AI3300" i="1" s="1"/>
  <c r="AI3301" i="1" s="1"/>
  <c r="AI3302" i="1" s="1"/>
  <c r="AI3303" i="1" s="1"/>
  <c r="AI3304" i="1" s="1"/>
  <c r="AI3305" i="1" s="1"/>
  <c r="AI3306" i="1" s="1"/>
  <c r="AI3307" i="1" s="1"/>
  <c r="AI3308" i="1" s="1"/>
  <c r="AI3309" i="1" s="1"/>
  <c r="AI3310" i="1" s="1"/>
  <c r="AI3311" i="1" s="1"/>
  <c r="AI3312" i="1" s="1"/>
  <c r="AI3313" i="1" s="1"/>
  <c r="AI3314" i="1" s="1"/>
  <c r="AI3315" i="1" s="1"/>
  <c r="AI3316" i="1" s="1"/>
  <c r="AI3317" i="1" s="1"/>
  <c r="AI3318" i="1" s="1"/>
  <c r="AI3319" i="1" s="1"/>
  <c r="AI3320" i="1" s="1"/>
  <c r="AI3321" i="1" s="1"/>
  <c r="AI3322" i="1" s="1"/>
  <c r="AI3323" i="1" s="1"/>
  <c r="AI3324" i="1" s="1"/>
  <c r="AI3325" i="1" s="1"/>
  <c r="AI3326" i="1" s="1"/>
  <c r="AI3327" i="1" s="1"/>
  <c r="AI3328" i="1" s="1"/>
  <c r="AI3329" i="1" s="1"/>
  <c r="AI3330" i="1" s="1"/>
  <c r="AI3331" i="1" s="1"/>
  <c r="AI3332" i="1" s="1"/>
  <c r="AI3333" i="1" s="1"/>
  <c r="AI3334" i="1" s="1"/>
  <c r="AI3335" i="1" s="1"/>
  <c r="AI3336" i="1" s="1"/>
  <c r="AI3337" i="1" s="1"/>
  <c r="AI3338" i="1" s="1"/>
  <c r="AI3339" i="1" s="1"/>
  <c r="AI3340" i="1" s="1"/>
  <c r="AI3341" i="1" s="1"/>
  <c r="AI3342" i="1" s="1"/>
  <c r="AI3343" i="1" s="1"/>
  <c r="AI3344" i="1" s="1"/>
  <c r="AI3345" i="1" s="1"/>
  <c r="AI3346" i="1" s="1"/>
  <c r="AI3347" i="1" s="1"/>
  <c r="AI3348" i="1" s="1"/>
  <c r="AI3349" i="1" s="1"/>
  <c r="AI3350" i="1" s="1"/>
  <c r="AI3351" i="1" s="1"/>
  <c r="AI3352" i="1" s="1"/>
  <c r="AI3353" i="1" s="1"/>
  <c r="AI3354" i="1" s="1"/>
  <c r="AI3355" i="1" s="1"/>
  <c r="AI3356" i="1" s="1"/>
  <c r="AI3357" i="1" s="1"/>
  <c r="AI3358" i="1" s="1"/>
  <c r="AI3359" i="1" s="1"/>
  <c r="AI3360" i="1" s="1"/>
  <c r="AI3361" i="1" s="1"/>
  <c r="AI3362" i="1" s="1"/>
  <c r="AI3363" i="1" s="1"/>
  <c r="AI3364" i="1" s="1"/>
  <c r="AI3365" i="1" s="1"/>
  <c r="AI3366" i="1" s="1"/>
  <c r="AI3367" i="1" s="1"/>
  <c r="AI3368" i="1" s="1"/>
  <c r="AI3369" i="1" s="1"/>
  <c r="AI3370" i="1" s="1"/>
  <c r="AI3371" i="1" s="1"/>
  <c r="AI3372" i="1" s="1"/>
  <c r="AI3373" i="1" s="1"/>
  <c r="AI3374" i="1" s="1"/>
  <c r="AI3375" i="1" s="1"/>
  <c r="AI3376" i="1" s="1"/>
  <c r="AI3377" i="1" s="1"/>
  <c r="AI3378" i="1" s="1"/>
  <c r="AI3379" i="1" s="1"/>
  <c r="AI3380" i="1" s="1"/>
  <c r="AI3381" i="1" s="1"/>
  <c r="AI3382" i="1" s="1"/>
  <c r="AI3383" i="1" s="1"/>
  <c r="AI3384" i="1" s="1"/>
  <c r="AI3385" i="1" s="1"/>
  <c r="AI3386" i="1" s="1"/>
  <c r="AI3387" i="1" s="1"/>
  <c r="AI3388" i="1" s="1"/>
  <c r="AI3389" i="1" s="1"/>
  <c r="AI3390" i="1" s="1"/>
  <c r="AI3391" i="1" s="1"/>
  <c r="AI3392" i="1" s="1"/>
  <c r="AI3393" i="1" s="1"/>
  <c r="AI3394" i="1" s="1"/>
  <c r="AI3395" i="1" s="1"/>
  <c r="AI3396" i="1" s="1"/>
  <c r="AI3397" i="1" s="1"/>
  <c r="AI3398" i="1" s="1"/>
  <c r="AI3399" i="1" s="1"/>
  <c r="AI3400" i="1" s="1"/>
  <c r="AI3401" i="1" s="1"/>
  <c r="AI3402" i="1" s="1"/>
  <c r="AI3403" i="1" s="1"/>
  <c r="AI3404" i="1" s="1"/>
  <c r="AI3405" i="1" s="1"/>
  <c r="AI3406" i="1" s="1"/>
  <c r="AI3407" i="1" s="1"/>
  <c r="AI3408" i="1" s="1"/>
  <c r="AI3409" i="1" s="1"/>
  <c r="AI3410" i="1" s="1"/>
  <c r="AI3411" i="1" s="1"/>
  <c r="AI3412" i="1" s="1"/>
  <c r="AI3413" i="1" s="1"/>
  <c r="AI3414" i="1" s="1"/>
  <c r="AI3415" i="1" s="1"/>
  <c r="AI3416" i="1" s="1"/>
  <c r="AI3417" i="1" s="1"/>
  <c r="AI3418" i="1" s="1"/>
  <c r="AI3419" i="1" s="1"/>
  <c r="AI3420" i="1" s="1"/>
  <c r="AI3421" i="1" s="1"/>
  <c r="AI3422" i="1" s="1"/>
  <c r="AI3423" i="1" s="1"/>
  <c r="AI3424" i="1" s="1"/>
  <c r="AI3425" i="1" s="1"/>
  <c r="AI3426" i="1" s="1"/>
  <c r="AI3427" i="1" s="1"/>
  <c r="AI3428" i="1" s="1"/>
  <c r="AI3429" i="1" s="1"/>
  <c r="AI3430" i="1" s="1"/>
  <c r="AI3431" i="1" s="1"/>
  <c r="AI3432" i="1" s="1"/>
  <c r="AI3433" i="1" s="1"/>
  <c r="AI3434" i="1" s="1"/>
  <c r="AI3435" i="1" s="1"/>
  <c r="AI3436" i="1" s="1"/>
  <c r="AI3437" i="1" s="1"/>
  <c r="AI3438" i="1" s="1"/>
  <c r="AI3439" i="1" s="1"/>
  <c r="AI3440" i="1" s="1"/>
  <c r="AI3441" i="1" s="1"/>
  <c r="AI3442" i="1" s="1"/>
  <c r="AI3443" i="1" s="1"/>
  <c r="AI3444" i="1" s="1"/>
  <c r="AI3445" i="1" s="1"/>
  <c r="AI3446" i="1" s="1"/>
  <c r="AI3447" i="1" s="1"/>
  <c r="AI3448" i="1" s="1"/>
  <c r="AI3449" i="1" s="1"/>
  <c r="AI3450" i="1" s="1"/>
  <c r="AI3451" i="1" s="1"/>
  <c r="AI3452" i="1" s="1"/>
  <c r="AI3453" i="1" s="1"/>
  <c r="AI3454" i="1" s="1"/>
  <c r="AI3455" i="1" s="1"/>
  <c r="AI3456" i="1" s="1"/>
  <c r="AI3457" i="1" s="1"/>
  <c r="AI3458" i="1" s="1"/>
  <c r="AI3459" i="1" s="1"/>
  <c r="AI3460" i="1" s="1"/>
  <c r="AI3461" i="1" s="1"/>
  <c r="AI3462" i="1" s="1"/>
  <c r="AI3463" i="1" s="1"/>
  <c r="AI3464" i="1" s="1"/>
  <c r="AI3465" i="1" s="1"/>
  <c r="AI3466" i="1" s="1"/>
  <c r="AI3467" i="1" s="1"/>
  <c r="AI3468" i="1" s="1"/>
  <c r="AI3469" i="1" s="1"/>
  <c r="AI3470" i="1" s="1"/>
  <c r="AI3471" i="1" s="1"/>
  <c r="AI3472" i="1" s="1"/>
  <c r="AI3473" i="1" s="1"/>
  <c r="AI3474" i="1" s="1"/>
  <c r="AI3475" i="1" s="1"/>
  <c r="AI3476" i="1" s="1"/>
  <c r="AI3477" i="1" s="1"/>
  <c r="AI3478" i="1" s="1"/>
  <c r="AI3479" i="1" s="1"/>
  <c r="AI3480" i="1" s="1"/>
  <c r="AI3481" i="1" s="1"/>
  <c r="AI3482" i="1" s="1"/>
  <c r="AI3483" i="1" s="1"/>
  <c r="AI3484" i="1" s="1"/>
  <c r="AI3485" i="1" s="1"/>
  <c r="AI3486" i="1" s="1"/>
  <c r="AI3487" i="1" s="1"/>
  <c r="AI3488" i="1" s="1"/>
  <c r="AI3489" i="1" s="1"/>
  <c r="AI3490" i="1" s="1"/>
  <c r="AI3491" i="1" s="1"/>
  <c r="AI3492" i="1" s="1"/>
  <c r="AI3493" i="1" s="1"/>
  <c r="AI3494" i="1" s="1"/>
  <c r="AI3495" i="1" s="1"/>
  <c r="AI3496" i="1" s="1"/>
  <c r="AI3497" i="1" s="1"/>
  <c r="AI3498" i="1" s="1"/>
  <c r="AI3499" i="1" s="1"/>
  <c r="AI3500" i="1" s="1"/>
  <c r="AI3501" i="1" s="1"/>
  <c r="AI3502" i="1" s="1"/>
  <c r="AI3503" i="1" s="1"/>
  <c r="AI3504" i="1" s="1"/>
  <c r="AI3505" i="1" s="1"/>
  <c r="AI3506" i="1" s="1"/>
  <c r="AI3507" i="1" s="1"/>
  <c r="AI3508" i="1" s="1"/>
  <c r="AI3509" i="1" s="1"/>
  <c r="AI3510" i="1" s="1"/>
  <c r="AI3511" i="1" s="1"/>
  <c r="AI3512" i="1" s="1"/>
  <c r="AI3513" i="1" s="1"/>
  <c r="AI3514" i="1" s="1"/>
  <c r="AI3515" i="1" s="1"/>
  <c r="AI3516" i="1" s="1"/>
  <c r="AI3517" i="1" s="1"/>
  <c r="AI3518" i="1" s="1"/>
  <c r="AI3519" i="1" s="1"/>
  <c r="AI3520" i="1" s="1"/>
  <c r="AI3521" i="1" s="1"/>
  <c r="AI3522" i="1" s="1"/>
  <c r="AI3523" i="1" s="1"/>
  <c r="AI3524" i="1" s="1"/>
  <c r="AI3525" i="1" s="1"/>
  <c r="AI3526" i="1" s="1"/>
  <c r="AI3527" i="1" s="1"/>
  <c r="AI3528" i="1" s="1"/>
  <c r="AI3529" i="1" s="1"/>
  <c r="AI3530" i="1" s="1"/>
  <c r="AI3531" i="1" s="1"/>
  <c r="AI3532" i="1" s="1"/>
  <c r="AI3533" i="1" s="1"/>
  <c r="AI3534" i="1" s="1"/>
  <c r="AI3535" i="1" s="1"/>
  <c r="AI3536" i="1" s="1"/>
  <c r="AI3537" i="1" s="1"/>
  <c r="AI3538" i="1" s="1"/>
  <c r="AI3539" i="1" s="1"/>
  <c r="AI3540" i="1" s="1"/>
  <c r="AI3541" i="1" s="1"/>
  <c r="AI3542" i="1" s="1"/>
  <c r="AI3543" i="1" s="1"/>
  <c r="AI3544" i="1" s="1"/>
  <c r="AI3545" i="1" s="1"/>
  <c r="AI3546" i="1" s="1"/>
  <c r="AI3547" i="1" s="1"/>
  <c r="AI3548" i="1" s="1"/>
  <c r="AI3549" i="1" s="1"/>
  <c r="AI3550" i="1" s="1"/>
  <c r="AI3551" i="1" s="1"/>
  <c r="AI3552" i="1" s="1"/>
  <c r="AI3553" i="1" s="1"/>
  <c r="AI3554" i="1" s="1"/>
  <c r="AI3555" i="1" s="1"/>
  <c r="AI3556" i="1" s="1"/>
  <c r="AI3557" i="1" s="1"/>
  <c r="AI3558" i="1" s="1"/>
  <c r="AI3559" i="1" s="1"/>
  <c r="AI3560" i="1" s="1"/>
  <c r="AI3561" i="1" s="1"/>
  <c r="AI3562" i="1" s="1"/>
  <c r="AI3563" i="1" s="1"/>
  <c r="AI3564" i="1" s="1"/>
  <c r="AI3565" i="1" s="1"/>
  <c r="AI3566" i="1" s="1"/>
  <c r="AI3567" i="1" s="1"/>
  <c r="AI3568" i="1" s="1"/>
  <c r="AI3569" i="1" s="1"/>
  <c r="AI3570" i="1" s="1"/>
  <c r="AI3571" i="1" s="1"/>
  <c r="AI3572" i="1" s="1"/>
  <c r="AI3573" i="1" s="1"/>
  <c r="AI3574" i="1" s="1"/>
  <c r="AI3575" i="1" s="1"/>
  <c r="AI3576" i="1" s="1"/>
  <c r="AI3577" i="1" s="1"/>
  <c r="AI3578" i="1" s="1"/>
  <c r="AI3579" i="1" s="1"/>
  <c r="AI3580" i="1" s="1"/>
  <c r="AI3581" i="1" s="1"/>
  <c r="AI3582" i="1" s="1"/>
  <c r="AI3583" i="1" s="1"/>
  <c r="AI3584" i="1" s="1"/>
  <c r="AI3585" i="1" s="1"/>
  <c r="AI3586" i="1" s="1"/>
  <c r="AI3587" i="1" s="1"/>
  <c r="AI3588" i="1" s="1"/>
  <c r="AI3589" i="1" s="1"/>
  <c r="AI3590" i="1" s="1"/>
  <c r="AI3591" i="1" s="1"/>
  <c r="AI3592" i="1" s="1"/>
  <c r="AI3593" i="1" s="1"/>
  <c r="AI3594" i="1" s="1"/>
  <c r="AI3595" i="1" s="1"/>
  <c r="AI3596" i="1" s="1"/>
  <c r="AI3597" i="1" s="1"/>
  <c r="AI3598" i="1" s="1"/>
  <c r="AI3599" i="1" s="1"/>
  <c r="AI3600" i="1" s="1"/>
  <c r="AI3601" i="1" s="1"/>
  <c r="AI3602" i="1" s="1"/>
  <c r="AI3603" i="1" s="1"/>
  <c r="AI3604" i="1" s="1"/>
  <c r="AI3605" i="1" s="1"/>
  <c r="AI3606" i="1" s="1"/>
  <c r="AI3607" i="1" s="1"/>
  <c r="AI3608" i="1" s="1"/>
  <c r="AI3609" i="1" s="1"/>
  <c r="AI3610" i="1" s="1"/>
  <c r="AI3611" i="1" s="1"/>
  <c r="AI3612" i="1" s="1"/>
  <c r="AI3613" i="1" s="1"/>
  <c r="AI3614" i="1" s="1"/>
  <c r="AI3615" i="1" s="1"/>
  <c r="AI3616" i="1" s="1"/>
  <c r="AI3617" i="1" s="1"/>
  <c r="AI3618" i="1" s="1"/>
  <c r="AI3619" i="1" s="1"/>
  <c r="AI3620" i="1" s="1"/>
  <c r="AI3621" i="1" s="1"/>
  <c r="AI3622" i="1" s="1"/>
  <c r="AI3623" i="1" s="1"/>
  <c r="AI3624" i="1" s="1"/>
  <c r="AI3625" i="1" s="1"/>
  <c r="AI3626" i="1" s="1"/>
  <c r="AI3627" i="1" s="1"/>
  <c r="AI3628" i="1" s="1"/>
  <c r="AI3629" i="1" s="1"/>
  <c r="AI3630" i="1" s="1"/>
  <c r="AI3631" i="1" s="1"/>
  <c r="AI3632" i="1" s="1"/>
  <c r="AI3633" i="1" s="1"/>
  <c r="AI3634" i="1" s="1"/>
  <c r="AI3635" i="1" s="1"/>
  <c r="AI3636" i="1" s="1"/>
  <c r="AI3637" i="1" s="1"/>
  <c r="AI3638" i="1" s="1"/>
  <c r="AI3639" i="1" s="1"/>
  <c r="AI3640" i="1" s="1"/>
  <c r="AI3641" i="1" s="1"/>
  <c r="AI3642" i="1" s="1"/>
  <c r="AI3643" i="1" s="1"/>
  <c r="AI3644" i="1" s="1"/>
  <c r="AI3645" i="1" s="1"/>
  <c r="AI3646" i="1" s="1"/>
  <c r="AI3647" i="1" s="1"/>
  <c r="AI3648" i="1" s="1"/>
  <c r="AI3649" i="1" s="1"/>
  <c r="AI3650" i="1" s="1"/>
  <c r="AI3651" i="1" s="1"/>
  <c r="AI3652" i="1" s="1"/>
  <c r="AI3653" i="1" s="1"/>
  <c r="AI3654" i="1" s="1"/>
  <c r="AI3655" i="1" s="1"/>
  <c r="AI3656" i="1" s="1"/>
  <c r="AI3657" i="1" s="1"/>
  <c r="AI3658" i="1" s="1"/>
  <c r="AI3659" i="1" s="1"/>
  <c r="AI3660" i="1" s="1"/>
  <c r="AI3661" i="1" s="1"/>
  <c r="AI3662" i="1" s="1"/>
  <c r="AI3663" i="1" s="1"/>
  <c r="AI3664" i="1" s="1"/>
  <c r="AI3665" i="1" s="1"/>
  <c r="AI3666" i="1" s="1"/>
  <c r="AI3667" i="1" s="1"/>
  <c r="AI3668" i="1" s="1"/>
  <c r="AI3669" i="1" s="1"/>
  <c r="AI3670" i="1" s="1"/>
  <c r="AI3671" i="1" s="1"/>
  <c r="AI3672" i="1" s="1"/>
  <c r="AI3673" i="1" s="1"/>
  <c r="AI3674" i="1" s="1"/>
  <c r="AI3675" i="1" s="1"/>
  <c r="AI3676" i="1" s="1"/>
  <c r="AI3677" i="1" s="1"/>
  <c r="AI3678" i="1" s="1"/>
  <c r="AI3679" i="1" s="1"/>
  <c r="AI3680" i="1" s="1"/>
  <c r="AI3681" i="1" s="1"/>
  <c r="AI3682" i="1" s="1"/>
  <c r="AI3683" i="1" s="1"/>
  <c r="AI3684" i="1" s="1"/>
  <c r="AI3685" i="1" s="1"/>
  <c r="AI3686" i="1" s="1"/>
  <c r="AI3687" i="1" s="1"/>
  <c r="AI3688" i="1" s="1"/>
  <c r="AI3689" i="1" s="1"/>
  <c r="AI3690" i="1" s="1"/>
  <c r="AI3691" i="1" s="1"/>
  <c r="AI3692" i="1" s="1"/>
  <c r="AI3693" i="1" s="1"/>
  <c r="AI3694" i="1" s="1"/>
  <c r="AI3695" i="1" s="1"/>
  <c r="AI3696" i="1" s="1"/>
  <c r="AI3697" i="1" s="1"/>
  <c r="AI3698" i="1" s="1"/>
  <c r="AI3699" i="1" s="1"/>
  <c r="AI3700" i="1" s="1"/>
  <c r="AI3701" i="1" s="1"/>
  <c r="AI3702" i="1" s="1"/>
  <c r="AI3703" i="1" s="1"/>
  <c r="AI3704" i="1" s="1"/>
  <c r="AI3705" i="1" s="1"/>
  <c r="AI3706" i="1" s="1"/>
  <c r="AI3707" i="1" s="1"/>
  <c r="AI3708" i="1" s="1"/>
  <c r="AI3709" i="1" s="1"/>
  <c r="AI3710" i="1" s="1"/>
  <c r="AI3711" i="1" s="1"/>
  <c r="AI3712" i="1" s="1"/>
  <c r="AI3713" i="1" s="1"/>
  <c r="AI3714" i="1" s="1"/>
  <c r="AI3715" i="1" s="1"/>
  <c r="AI3716" i="1" s="1"/>
  <c r="AI3717" i="1" s="1"/>
  <c r="AI3718" i="1" s="1"/>
  <c r="AI3719" i="1" s="1"/>
  <c r="AI3720" i="1" s="1"/>
  <c r="AI3721" i="1" s="1"/>
  <c r="AI3722" i="1" s="1"/>
  <c r="AI3723" i="1" s="1"/>
  <c r="AI3724" i="1" s="1"/>
  <c r="AI3725" i="1" s="1"/>
  <c r="AI3726" i="1" s="1"/>
  <c r="AI3727" i="1" s="1"/>
  <c r="AI3728" i="1" s="1"/>
  <c r="AI3729" i="1" s="1"/>
  <c r="AI3730" i="1" s="1"/>
  <c r="AI3731" i="1" s="1"/>
  <c r="AI3732" i="1" s="1"/>
  <c r="AI3733" i="1" s="1"/>
  <c r="AI3734" i="1" s="1"/>
  <c r="AI3735" i="1" s="1"/>
  <c r="AI3736" i="1" s="1"/>
  <c r="AI3737" i="1" s="1"/>
  <c r="AI3738" i="1" s="1"/>
  <c r="AI3739" i="1" s="1"/>
  <c r="AI3740" i="1" s="1"/>
  <c r="AI3741" i="1" s="1"/>
  <c r="AI3742" i="1" s="1"/>
  <c r="AI3743" i="1" s="1"/>
  <c r="AI3744" i="1" s="1"/>
  <c r="AI3745" i="1" s="1"/>
  <c r="AI3746" i="1" s="1"/>
  <c r="AI3747" i="1" s="1"/>
  <c r="AI3748" i="1" s="1"/>
  <c r="AI3749" i="1" s="1"/>
  <c r="AI3750" i="1" s="1"/>
  <c r="AI3751" i="1" s="1"/>
  <c r="AI3752" i="1" s="1"/>
  <c r="AI3753" i="1" s="1"/>
  <c r="AI3754" i="1" s="1"/>
  <c r="AI3755" i="1" s="1"/>
  <c r="AI3756" i="1" s="1"/>
  <c r="AI3757" i="1" s="1"/>
  <c r="AI3758" i="1" s="1"/>
  <c r="AI3759" i="1" s="1"/>
  <c r="AI3760" i="1" s="1"/>
  <c r="AI3761" i="1" s="1"/>
  <c r="AI3762" i="1" s="1"/>
  <c r="AI3763" i="1" s="1"/>
  <c r="AI3764" i="1" s="1"/>
  <c r="AI3765" i="1" s="1"/>
  <c r="AI3766" i="1" s="1"/>
  <c r="AI3767" i="1" s="1"/>
  <c r="AI3768" i="1" s="1"/>
  <c r="AI3769" i="1" s="1"/>
  <c r="AI3770" i="1" s="1"/>
  <c r="AI3771" i="1" s="1"/>
  <c r="AI3772" i="1" s="1"/>
  <c r="AI3773" i="1" s="1"/>
  <c r="AI3774" i="1" s="1"/>
  <c r="AI3775" i="1" s="1"/>
  <c r="AI3776" i="1" s="1"/>
  <c r="AI3777" i="1" s="1"/>
  <c r="AI3778" i="1" s="1"/>
  <c r="AI3779" i="1" s="1"/>
  <c r="AI3780" i="1" s="1"/>
  <c r="AI3781" i="1" s="1"/>
  <c r="AI3782" i="1" s="1"/>
  <c r="AI3783" i="1" s="1"/>
  <c r="AI3784" i="1" s="1"/>
  <c r="AI3785" i="1" s="1"/>
  <c r="AI3786" i="1" s="1"/>
  <c r="AI3787" i="1" s="1"/>
  <c r="AI3788" i="1" s="1"/>
  <c r="AI3789" i="1" s="1"/>
  <c r="AI3790" i="1" s="1"/>
  <c r="AI3791" i="1" s="1"/>
  <c r="AI3792" i="1" s="1"/>
  <c r="AI3793" i="1" s="1"/>
  <c r="AI3794" i="1" s="1"/>
  <c r="AI3795" i="1" s="1"/>
  <c r="AI3796" i="1" s="1"/>
  <c r="AI3797" i="1" s="1"/>
  <c r="AI3798" i="1" s="1"/>
  <c r="AI3799" i="1" s="1"/>
  <c r="AI3800" i="1" s="1"/>
  <c r="AI3801" i="1" s="1"/>
  <c r="AI3802" i="1" s="1"/>
  <c r="AI3803" i="1" s="1"/>
  <c r="AI3804" i="1" s="1"/>
  <c r="AI3805" i="1" s="1"/>
  <c r="AI3806" i="1" s="1"/>
  <c r="AI3807" i="1" s="1"/>
  <c r="AI3808" i="1" s="1"/>
  <c r="AI3809" i="1" s="1"/>
  <c r="AI3810" i="1" s="1"/>
  <c r="AI3811" i="1" s="1"/>
  <c r="AI3812" i="1" s="1"/>
  <c r="AI3813" i="1" s="1"/>
  <c r="AI3814" i="1" s="1"/>
  <c r="AI3815" i="1" s="1"/>
  <c r="AI3816" i="1" s="1"/>
  <c r="AI3817" i="1" s="1"/>
  <c r="AI3818" i="1" s="1"/>
  <c r="AI3819" i="1" s="1"/>
  <c r="AI3820" i="1" s="1"/>
  <c r="AI3821" i="1" s="1"/>
  <c r="AI3822" i="1" s="1"/>
  <c r="AI3823" i="1" s="1"/>
  <c r="AI3824" i="1" s="1"/>
  <c r="AI3825" i="1" s="1"/>
  <c r="AI3826" i="1" s="1"/>
  <c r="AI3827" i="1" s="1"/>
  <c r="AI3828" i="1" s="1"/>
  <c r="AI3829" i="1" s="1"/>
  <c r="AI3830" i="1" s="1"/>
  <c r="AI3831" i="1" s="1"/>
  <c r="AI3832" i="1" s="1"/>
  <c r="AI3833" i="1" s="1"/>
  <c r="AI3834" i="1" s="1"/>
  <c r="AI3835" i="1" s="1"/>
  <c r="AI3836" i="1" s="1"/>
  <c r="AI3837" i="1" s="1"/>
  <c r="AI3838" i="1" s="1"/>
  <c r="AI3839" i="1" s="1"/>
  <c r="AI3840" i="1" s="1"/>
  <c r="AI3841" i="1" s="1"/>
  <c r="AI3842" i="1" s="1"/>
  <c r="AI3843" i="1" s="1"/>
  <c r="AI3844" i="1" s="1"/>
  <c r="AI3845" i="1" s="1"/>
  <c r="AI3846" i="1" s="1"/>
  <c r="AI3847" i="1" s="1"/>
  <c r="AI3848" i="1" s="1"/>
  <c r="AI3849" i="1" s="1"/>
  <c r="AI3850" i="1" s="1"/>
  <c r="AI3851" i="1" s="1"/>
  <c r="AI3852" i="1" s="1"/>
  <c r="AI3853" i="1" s="1"/>
  <c r="AI3854" i="1" s="1"/>
  <c r="AI3855" i="1" s="1"/>
  <c r="AI3856" i="1" s="1"/>
  <c r="AI3857" i="1" s="1"/>
  <c r="AI3858" i="1" s="1"/>
  <c r="AI3859" i="1" s="1"/>
  <c r="AI3860" i="1" s="1"/>
  <c r="AI3861" i="1" s="1"/>
  <c r="AI3862" i="1" s="1"/>
  <c r="AI3863" i="1" s="1"/>
  <c r="AI3864" i="1" s="1"/>
  <c r="AI3865" i="1" s="1"/>
  <c r="AI3866" i="1" s="1"/>
  <c r="AI3867" i="1" s="1"/>
  <c r="AI3868" i="1" s="1"/>
  <c r="AI3869" i="1" s="1"/>
  <c r="AI3870" i="1" s="1"/>
  <c r="AI3871" i="1" s="1"/>
  <c r="AI3872" i="1" s="1"/>
  <c r="AI3873" i="1" s="1"/>
  <c r="AI3874" i="1" s="1"/>
  <c r="AI3875" i="1" s="1"/>
  <c r="AI3876" i="1" s="1"/>
  <c r="AI3877" i="1" s="1"/>
  <c r="AI3878" i="1" s="1"/>
  <c r="AI3879" i="1" s="1"/>
  <c r="AI3880" i="1" s="1"/>
  <c r="AI3881" i="1" s="1"/>
  <c r="AI3882" i="1" s="1"/>
  <c r="AI3883" i="1" s="1"/>
  <c r="AI3884" i="1" s="1"/>
  <c r="AI3885" i="1" s="1"/>
  <c r="AI3886" i="1" s="1"/>
  <c r="AI3887" i="1" s="1"/>
  <c r="AI3888" i="1" s="1"/>
  <c r="AI3889" i="1" s="1"/>
  <c r="AI3890" i="1" s="1"/>
  <c r="AI3891" i="1" s="1"/>
  <c r="AI3892" i="1" s="1"/>
  <c r="AI3893" i="1" s="1"/>
  <c r="AI3894" i="1" s="1"/>
  <c r="AI3895" i="1" s="1"/>
  <c r="AI3896" i="1" s="1"/>
  <c r="AI3897" i="1" s="1"/>
  <c r="AI3898" i="1" s="1"/>
  <c r="AI3899" i="1" s="1"/>
  <c r="AI3900" i="1" s="1"/>
  <c r="AI3901" i="1" s="1"/>
  <c r="AI3902" i="1" s="1"/>
  <c r="AI3903" i="1" s="1"/>
  <c r="AI3904" i="1" s="1"/>
  <c r="AI3905" i="1" s="1"/>
  <c r="AI3906" i="1" s="1"/>
  <c r="AI3907" i="1" s="1"/>
  <c r="AI3908" i="1" s="1"/>
  <c r="AI3909" i="1" s="1"/>
  <c r="AI3910" i="1" s="1"/>
  <c r="AI3911" i="1" s="1"/>
  <c r="AI3912" i="1" s="1"/>
  <c r="AI3913" i="1" s="1"/>
  <c r="AI3914" i="1" s="1"/>
  <c r="AI3915" i="1" s="1"/>
  <c r="AI3916" i="1" s="1"/>
  <c r="AI3917" i="1" s="1"/>
  <c r="AI3918" i="1" s="1"/>
  <c r="AI3919" i="1" s="1"/>
  <c r="AI3920" i="1" s="1"/>
  <c r="AI3921" i="1" s="1"/>
  <c r="AI3922" i="1" s="1"/>
  <c r="AI3923" i="1" s="1"/>
  <c r="AI3924" i="1" s="1"/>
  <c r="AI3925" i="1" s="1"/>
  <c r="AI3926" i="1" s="1"/>
  <c r="AI3927" i="1" s="1"/>
  <c r="AI3928" i="1" s="1"/>
  <c r="AI3929" i="1" s="1"/>
  <c r="AI3930" i="1" s="1"/>
  <c r="AI3931" i="1" s="1"/>
  <c r="AI3932" i="1" s="1"/>
  <c r="AI3933" i="1" s="1"/>
  <c r="AI3934" i="1" s="1"/>
  <c r="AI3935" i="1" s="1"/>
  <c r="AI3936" i="1" s="1"/>
  <c r="AI3937" i="1" s="1"/>
  <c r="AI3938" i="1" s="1"/>
  <c r="AI3939" i="1" s="1"/>
  <c r="AI3940" i="1" s="1"/>
  <c r="AI3941" i="1" s="1"/>
  <c r="AI3942" i="1" s="1"/>
  <c r="AI3943" i="1" s="1"/>
  <c r="AI3944" i="1" s="1"/>
  <c r="AI3945" i="1" s="1"/>
  <c r="AI3946" i="1" s="1"/>
  <c r="AI3947" i="1" s="1"/>
  <c r="AI3948" i="1" s="1"/>
  <c r="AI3949" i="1" s="1"/>
  <c r="AI3950" i="1" s="1"/>
  <c r="AI3951" i="1" s="1"/>
  <c r="AI3952" i="1" s="1"/>
  <c r="AI3953" i="1" s="1"/>
  <c r="AI3954" i="1" s="1"/>
  <c r="AI3955" i="1" s="1"/>
  <c r="AI3956" i="1" s="1"/>
  <c r="AI3957" i="1" s="1"/>
  <c r="AI3958" i="1" s="1"/>
  <c r="AI3959" i="1" s="1"/>
  <c r="AI3960" i="1" s="1"/>
  <c r="AI3961" i="1" s="1"/>
  <c r="AI3962" i="1" s="1"/>
  <c r="AI3963" i="1" s="1"/>
  <c r="AI3964" i="1" s="1"/>
  <c r="AI3965" i="1" s="1"/>
  <c r="AI3966" i="1" s="1"/>
  <c r="AI3967" i="1" s="1"/>
  <c r="AI3968" i="1" s="1"/>
  <c r="AI3969" i="1" s="1"/>
  <c r="AI3970" i="1" s="1"/>
  <c r="AI3971" i="1" s="1"/>
  <c r="AI3972" i="1" s="1"/>
  <c r="AI3973" i="1" s="1"/>
  <c r="AI3974" i="1" s="1"/>
  <c r="AI3975" i="1" s="1"/>
  <c r="AI3976" i="1" s="1"/>
  <c r="AI3977" i="1" s="1"/>
  <c r="AI3978" i="1" s="1"/>
  <c r="AI3979" i="1" s="1"/>
  <c r="AI3980" i="1" s="1"/>
  <c r="AI3981" i="1" s="1"/>
  <c r="AI3982" i="1" s="1"/>
  <c r="AI3983" i="1" s="1"/>
  <c r="AI3984" i="1" s="1"/>
  <c r="AI3985" i="1" s="1"/>
  <c r="AI3986" i="1" s="1"/>
  <c r="AI3987" i="1" s="1"/>
  <c r="AI3988" i="1" s="1"/>
  <c r="AI3989" i="1" s="1"/>
  <c r="AI3990" i="1" s="1"/>
  <c r="AI3991" i="1" s="1"/>
  <c r="AI3992" i="1" s="1"/>
  <c r="AI3993" i="1" s="1"/>
  <c r="AI3994" i="1" s="1"/>
  <c r="AI3995" i="1" s="1"/>
  <c r="AI3996" i="1" s="1"/>
  <c r="AI3997" i="1" s="1"/>
  <c r="AI3998" i="1" s="1"/>
  <c r="AI3999" i="1" s="1"/>
  <c r="AI4000" i="1" s="1"/>
  <c r="AI4001" i="1" s="1"/>
  <c r="AI4002" i="1" s="1"/>
  <c r="AI4003" i="1" s="1"/>
  <c r="AI4004" i="1" s="1"/>
  <c r="AI4005" i="1" s="1"/>
  <c r="AI4006" i="1" s="1"/>
  <c r="AI4007" i="1" s="1"/>
  <c r="AI4008" i="1" s="1"/>
  <c r="AI4009" i="1" s="1"/>
  <c r="AI4010" i="1" s="1"/>
  <c r="AI4011" i="1" s="1"/>
  <c r="AI4012" i="1" s="1"/>
  <c r="AI4013" i="1" s="1"/>
  <c r="AI4014" i="1" s="1"/>
  <c r="AI4015" i="1" s="1"/>
  <c r="AI4016" i="1" s="1"/>
  <c r="AI4017" i="1" s="1"/>
  <c r="AI4018" i="1" s="1"/>
  <c r="AI4019" i="1" s="1"/>
  <c r="AI4020" i="1" s="1"/>
  <c r="AI4021" i="1" s="1"/>
  <c r="AI4022" i="1" s="1"/>
  <c r="AI4023" i="1" s="1"/>
  <c r="AI4024" i="1" s="1"/>
  <c r="AI4025" i="1" s="1"/>
  <c r="AI4026" i="1" s="1"/>
  <c r="AI4027" i="1" s="1"/>
  <c r="AI4028" i="1" s="1"/>
  <c r="AI4029" i="1" s="1"/>
  <c r="AI4030" i="1" s="1"/>
  <c r="AI4031" i="1" s="1"/>
  <c r="AI4032" i="1" s="1"/>
  <c r="AI4033" i="1" s="1"/>
  <c r="AI4034" i="1" s="1"/>
  <c r="AI4035" i="1" s="1"/>
  <c r="AI4036" i="1" s="1"/>
  <c r="AI4037" i="1" s="1"/>
  <c r="AI4038" i="1" s="1"/>
  <c r="AI4039" i="1" s="1"/>
  <c r="AI4040" i="1" s="1"/>
  <c r="AI4041" i="1" s="1"/>
  <c r="AI4042" i="1" s="1"/>
  <c r="AI4043" i="1" s="1"/>
  <c r="AI4044" i="1" s="1"/>
  <c r="AI4045" i="1" s="1"/>
  <c r="AI4046" i="1" s="1"/>
  <c r="AI4047" i="1" s="1"/>
  <c r="AI4048" i="1" s="1"/>
  <c r="AI4049" i="1" s="1"/>
  <c r="AI4050" i="1" s="1"/>
  <c r="AI4051" i="1" s="1"/>
  <c r="AI4052" i="1" s="1"/>
  <c r="AI4053" i="1" s="1"/>
  <c r="AI4054" i="1" s="1"/>
  <c r="AI4055" i="1" s="1"/>
  <c r="AI4056" i="1" s="1"/>
  <c r="AI4057" i="1" s="1"/>
  <c r="AI4058" i="1" s="1"/>
  <c r="AI4059" i="1" s="1"/>
  <c r="AI4060" i="1" s="1"/>
  <c r="AI4061" i="1" s="1"/>
  <c r="AI4062" i="1" s="1"/>
  <c r="AI4063" i="1" s="1"/>
  <c r="AI4064" i="1" s="1"/>
  <c r="AI4065" i="1" s="1"/>
  <c r="AI4066" i="1" s="1"/>
  <c r="AI4067" i="1" s="1"/>
  <c r="AI4068" i="1" s="1"/>
  <c r="AI4069" i="1" s="1"/>
  <c r="AI4070" i="1" s="1"/>
  <c r="AI4071" i="1" s="1"/>
  <c r="AI4072" i="1" s="1"/>
  <c r="AI4073" i="1" s="1"/>
  <c r="AI4074" i="1" s="1"/>
  <c r="AI4075" i="1" s="1"/>
  <c r="AI4076" i="1" s="1"/>
  <c r="AI4077" i="1" s="1"/>
  <c r="AI4078" i="1" s="1"/>
  <c r="AI4079" i="1" s="1"/>
  <c r="AI4080" i="1" s="1"/>
  <c r="AI4081" i="1" s="1"/>
  <c r="AI4082" i="1" s="1"/>
  <c r="AI4083" i="1" s="1"/>
  <c r="AI4084" i="1" s="1"/>
  <c r="AI4085" i="1" s="1"/>
  <c r="AI4086" i="1" s="1"/>
  <c r="AI4087" i="1" s="1"/>
  <c r="AI4088" i="1" s="1"/>
  <c r="AI4089" i="1" s="1"/>
  <c r="AI4090" i="1" s="1"/>
  <c r="AI4091" i="1" s="1"/>
  <c r="AI4092" i="1" s="1"/>
  <c r="AI4093" i="1" s="1"/>
  <c r="AI4094" i="1" s="1"/>
  <c r="AI4095" i="1" s="1"/>
  <c r="AI4096" i="1" s="1"/>
  <c r="AI4097" i="1" s="1"/>
  <c r="AI4098" i="1" s="1"/>
  <c r="AI4099" i="1" s="1"/>
  <c r="AI4100" i="1" s="1"/>
  <c r="AI4101" i="1" s="1"/>
  <c r="AI4102" i="1" s="1"/>
  <c r="AI4103" i="1" s="1"/>
  <c r="AI4104" i="1" s="1"/>
  <c r="AI4105" i="1" s="1"/>
  <c r="AI4106" i="1" s="1"/>
  <c r="AI4107" i="1" s="1"/>
  <c r="AI4108" i="1" s="1"/>
  <c r="AI4109" i="1" s="1"/>
  <c r="AI4110" i="1" s="1"/>
  <c r="AI4111" i="1" s="1"/>
  <c r="AI4112" i="1" s="1"/>
  <c r="AI4113" i="1" s="1"/>
  <c r="AI4114" i="1" s="1"/>
  <c r="AI4115" i="1" s="1"/>
  <c r="AI4116" i="1" s="1"/>
  <c r="AI4117" i="1" s="1"/>
  <c r="AI4118" i="1" s="1"/>
  <c r="AI4119" i="1" s="1"/>
  <c r="AI4120" i="1" s="1"/>
  <c r="AI4121" i="1" s="1"/>
  <c r="AI4122" i="1" s="1"/>
  <c r="AI4123" i="1" s="1"/>
  <c r="AI4124" i="1" s="1"/>
  <c r="AI4125" i="1" s="1"/>
  <c r="AI4126" i="1" s="1"/>
  <c r="AI4127" i="1" s="1"/>
  <c r="AI4128" i="1" s="1"/>
  <c r="AI4129" i="1" s="1"/>
  <c r="AI4130" i="1" s="1"/>
  <c r="AI4131" i="1" s="1"/>
  <c r="AI4132" i="1" s="1"/>
  <c r="AI4133" i="1" s="1"/>
  <c r="AI4134" i="1" s="1"/>
  <c r="AI4135" i="1" s="1"/>
  <c r="AI4136" i="1" s="1"/>
  <c r="AI4137" i="1" s="1"/>
  <c r="AI4138" i="1" s="1"/>
  <c r="AI4139" i="1" s="1"/>
  <c r="AI4140" i="1" s="1"/>
  <c r="AI4141" i="1" s="1"/>
  <c r="AI4142" i="1" s="1"/>
  <c r="AI4143" i="1" s="1"/>
  <c r="AI4144" i="1" s="1"/>
  <c r="AI4145" i="1" s="1"/>
  <c r="AI4146" i="1" s="1"/>
  <c r="AI4147" i="1" s="1"/>
  <c r="AI4148" i="1" s="1"/>
  <c r="AI4149" i="1" s="1"/>
  <c r="AI4150" i="1" s="1"/>
  <c r="AI4151" i="1" s="1"/>
  <c r="AI4152" i="1" s="1"/>
  <c r="AI4153" i="1" s="1"/>
  <c r="AI4154" i="1" s="1"/>
  <c r="AI4155" i="1" s="1"/>
  <c r="AI4156" i="1" s="1"/>
  <c r="AI4157" i="1" s="1"/>
  <c r="AI4158" i="1" s="1"/>
  <c r="AI4159" i="1" s="1"/>
  <c r="AI4160" i="1" s="1"/>
  <c r="AI4161" i="1" s="1"/>
  <c r="AI4162" i="1" s="1"/>
  <c r="AI4163" i="1" s="1"/>
  <c r="AI4164" i="1" s="1"/>
  <c r="AI4165" i="1" s="1"/>
  <c r="AI4166" i="1" s="1"/>
  <c r="AI4167" i="1" s="1"/>
  <c r="AI4168" i="1" s="1"/>
  <c r="AI4169" i="1" s="1"/>
  <c r="AI4170" i="1" s="1"/>
  <c r="AI4171" i="1" s="1"/>
  <c r="AI4172" i="1" s="1"/>
  <c r="AI4173" i="1" s="1"/>
  <c r="AI4174" i="1" s="1"/>
  <c r="AI4175" i="1" s="1"/>
  <c r="AI4176" i="1" s="1"/>
  <c r="AI4177" i="1" s="1"/>
  <c r="AI4178" i="1" s="1"/>
  <c r="AI4179" i="1" s="1"/>
  <c r="AI4180" i="1" s="1"/>
  <c r="AI4181" i="1" s="1"/>
  <c r="AI4182" i="1" s="1"/>
  <c r="AI4183" i="1" s="1"/>
  <c r="AI4184" i="1" s="1"/>
  <c r="AI4185" i="1" s="1"/>
  <c r="AI4186" i="1" s="1"/>
  <c r="AI4187" i="1" s="1"/>
  <c r="AI4188" i="1" s="1"/>
  <c r="AI4189" i="1" s="1"/>
  <c r="AI4190" i="1" s="1"/>
  <c r="AI4191" i="1" s="1"/>
  <c r="AI4192" i="1" s="1"/>
  <c r="AI4193" i="1" s="1"/>
  <c r="AI4194" i="1" s="1"/>
  <c r="AI4195" i="1" s="1"/>
  <c r="AI4196" i="1" s="1"/>
  <c r="AI4197" i="1" s="1"/>
  <c r="AI4198" i="1" s="1"/>
  <c r="AI4199" i="1" s="1"/>
  <c r="AI4200" i="1" s="1"/>
  <c r="AI4201" i="1" s="1"/>
  <c r="AI4202" i="1" s="1"/>
  <c r="AI4203" i="1" s="1"/>
  <c r="AI4204" i="1" s="1"/>
  <c r="AI4205" i="1" s="1"/>
  <c r="AI4206" i="1" s="1"/>
  <c r="AI4207" i="1" s="1"/>
  <c r="AI4208" i="1" s="1"/>
  <c r="AI4209" i="1" s="1"/>
  <c r="AI4210" i="1" s="1"/>
  <c r="AI4211" i="1" s="1"/>
  <c r="AI4212" i="1" s="1"/>
  <c r="AI4213" i="1" s="1"/>
  <c r="AI4214" i="1" s="1"/>
  <c r="AI4215" i="1" s="1"/>
  <c r="AI4216" i="1" s="1"/>
  <c r="AI4217" i="1" s="1"/>
  <c r="AI4218" i="1" s="1"/>
  <c r="AI4219" i="1" s="1"/>
  <c r="AI4220" i="1" s="1"/>
  <c r="AI4221" i="1" s="1"/>
  <c r="AI4222" i="1" s="1"/>
  <c r="AI4223" i="1" s="1"/>
  <c r="AI4224" i="1" s="1"/>
  <c r="AI4225" i="1" s="1"/>
  <c r="AI4226" i="1" s="1"/>
  <c r="AI4227" i="1" s="1"/>
  <c r="AI4228" i="1" s="1"/>
  <c r="AI4229" i="1" s="1"/>
  <c r="AI4230" i="1" s="1"/>
  <c r="AI4231" i="1" s="1"/>
  <c r="AI4232" i="1" s="1"/>
  <c r="AI4233" i="1" s="1"/>
  <c r="AI4234" i="1" s="1"/>
  <c r="AI4235" i="1" s="1"/>
  <c r="AI4236" i="1" s="1"/>
  <c r="AI4237" i="1" s="1"/>
  <c r="AI4238" i="1" s="1"/>
  <c r="AI4239" i="1" s="1"/>
  <c r="AI4240" i="1" s="1"/>
  <c r="AI4241" i="1" s="1"/>
  <c r="AI4242" i="1" s="1"/>
  <c r="AI4243" i="1" s="1"/>
  <c r="AI4244" i="1" s="1"/>
  <c r="AI4245" i="1" s="1"/>
  <c r="AI4246" i="1" s="1"/>
  <c r="AI4247" i="1" s="1"/>
  <c r="AI4248" i="1" s="1"/>
  <c r="AI4249" i="1" s="1"/>
  <c r="AI4250" i="1" s="1"/>
  <c r="AI4251" i="1" s="1"/>
  <c r="AI4252" i="1" s="1"/>
  <c r="AI4253" i="1" s="1"/>
  <c r="AI4254" i="1" s="1"/>
  <c r="AI4255" i="1" s="1"/>
  <c r="AI4256" i="1" s="1"/>
  <c r="AI4257" i="1" s="1"/>
  <c r="AI4258" i="1" s="1"/>
  <c r="AI4259" i="1" s="1"/>
  <c r="AI4260" i="1" s="1"/>
  <c r="AI4261" i="1" s="1"/>
  <c r="AI4262" i="1" s="1"/>
  <c r="AI4263" i="1" s="1"/>
  <c r="AI4264" i="1" s="1"/>
  <c r="AI4265" i="1" s="1"/>
  <c r="AI4266" i="1" s="1"/>
  <c r="AI4267" i="1" s="1"/>
  <c r="AI4268" i="1" s="1"/>
  <c r="AI4269" i="1" s="1"/>
  <c r="AI4270" i="1" s="1"/>
  <c r="AI4271" i="1" s="1"/>
  <c r="AI4272" i="1" s="1"/>
  <c r="AI4273" i="1" s="1"/>
  <c r="AI4274" i="1" s="1"/>
  <c r="AI4275" i="1" s="1"/>
  <c r="AI4276" i="1" s="1"/>
  <c r="AI4277" i="1" s="1"/>
  <c r="AI4278" i="1" s="1"/>
  <c r="AI4279" i="1" s="1"/>
  <c r="AI4280" i="1" s="1"/>
  <c r="AI4281" i="1" s="1"/>
  <c r="AI4282" i="1" s="1"/>
  <c r="AI4283" i="1" s="1"/>
  <c r="AI4284" i="1" s="1"/>
  <c r="AI4285" i="1" s="1"/>
  <c r="AI4286" i="1" s="1"/>
  <c r="AI4287" i="1" s="1"/>
  <c r="AI4288" i="1" s="1"/>
  <c r="AI4289" i="1" s="1"/>
  <c r="AI4290" i="1" s="1"/>
  <c r="AI4291" i="1" s="1"/>
  <c r="AI4292" i="1" s="1"/>
  <c r="AI4293" i="1" s="1"/>
  <c r="AI4294" i="1" s="1"/>
  <c r="AI4295" i="1" s="1"/>
  <c r="AI4296" i="1" s="1"/>
  <c r="AI4297" i="1" s="1"/>
  <c r="AI4298" i="1" s="1"/>
  <c r="AI4299" i="1" s="1"/>
  <c r="AI4300" i="1" s="1"/>
  <c r="AI4301" i="1" s="1"/>
  <c r="AI4302" i="1" s="1"/>
  <c r="AI4303" i="1" s="1"/>
  <c r="AI4304" i="1" s="1"/>
  <c r="AI4305" i="1" s="1"/>
  <c r="AI4306" i="1" s="1"/>
  <c r="AI4307" i="1" s="1"/>
  <c r="AI4308" i="1" s="1"/>
  <c r="AI4309" i="1" s="1"/>
  <c r="AI4310" i="1" s="1"/>
  <c r="AI4311" i="1" s="1"/>
  <c r="AI4312" i="1" s="1"/>
  <c r="AI4313" i="1" s="1"/>
  <c r="AI4314" i="1" s="1"/>
  <c r="AI4315" i="1" s="1"/>
  <c r="AI4316" i="1" s="1"/>
  <c r="AI4317" i="1" s="1"/>
  <c r="AI4318" i="1" s="1"/>
  <c r="AI4319" i="1" s="1"/>
  <c r="AI4320" i="1" s="1"/>
  <c r="AI4321" i="1" s="1"/>
  <c r="AI4322" i="1" s="1"/>
  <c r="AI4323" i="1" s="1"/>
  <c r="AI4324" i="1" s="1"/>
  <c r="AI4325" i="1" s="1"/>
  <c r="AI4326" i="1" s="1"/>
  <c r="AI4327" i="1" s="1"/>
  <c r="AI4328" i="1" s="1"/>
  <c r="AI4329" i="1" s="1"/>
  <c r="AI4330" i="1" s="1"/>
  <c r="AI4331" i="1" s="1"/>
  <c r="AI4332" i="1" s="1"/>
  <c r="AI4333" i="1" s="1"/>
  <c r="AI4334" i="1" s="1"/>
  <c r="AI4335" i="1" s="1"/>
  <c r="AI4336" i="1" s="1"/>
  <c r="AI4337" i="1" s="1"/>
  <c r="AI4338" i="1" s="1"/>
  <c r="AI4339" i="1" s="1"/>
  <c r="AI4340" i="1" s="1"/>
  <c r="AI4341" i="1" s="1"/>
  <c r="AI4342" i="1" s="1"/>
  <c r="AI4343" i="1" s="1"/>
  <c r="AI4344" i="1" s="1"/>
  <c r="AI4345" i="1" s="1"/>
  <c r="AI4346" i="1" s="1"/>
  <c r="AI4347" i="1" s="1"/>
  <c r="AI4348" i="1" s="1"/>
  <c r="AI4349" i="1" s="1"/>
  <c r="AI4350" i="1" s="1"/>
  <c r="AI4351" i="1" s="1"/>
  <c r="AI4352" i="1" s="1"/>
  <c r="AI4353" i="1" s="1"/>
  <c r="AI4354" i="1" s="1"/>
  <c r="AI4355" i="1" s="1"/>
  <c r="AI4356" i="1" s="1"/>
  <c r="AI4357" i="1" s="1"/>
  <c r="AI4358" i="1" s="1"/>
  <c r="AI4359" i="1" s="1"/>
  <c r="AI4360" i="1" s="1"/>
  <c r="AI4361" i="1" s="1"/>
  <c r="AI4362" i="1" s="1"/>
  <c r="AI4363" i="1" s="1"/>
  <c r="AI4364" i="1" s="1"/>
  <c r="AI4365" i="1" s="1"/>
  <c r="AI4366" i="1" s="1"/>
  <c r="AI4367" i="1" s="1"/>
  <c r="AI4368" i="1" s="1"/>
  <c r="AI4369" i="1" s="1"/>
  <c r="AI4370" i="1" s="1"/>
  <c r="AI4371" i="1" s="1"/>
  <c r="AI4372" i="1" s="1"/>
  <c r="AI4373" i="1" s="1"/>
  <c r="AI4374" i="1" s="1"/>
  <c r="AI4375" i="1" s="1"/>
  <c r="AI4376" i="1" s="1"/>
  <c r="AI4377" i="1" s="1"/>
  <c r="AI4378" i="1" s="1"/>
  <c r="AI4379" i="1" s="1"/>
  <c r="AI4380" i="1" s="1"/>
  <c r="AI4381" i="1" s="1"/>
  <c r="AI4382" i="1" s="1"/>
  <c r="AI4383" i="1" s="1"/>
  <c r="AI4384" i="1" s="1"/>
  <c r="AI4385" i="1" s="1"/>
  <c r="AI4386" i="1" s="1"/>
  <c r="AI4387" i="1" s="1"/>
  <c r="AI4388" i="1" s="1"/>
  <c r="AI4389" i="1" s="1"/>
  <c r="AI4390" i="1" s="1"/>
  <c r="AI4391" i="1" s="1"/>
  <c r="AI4392" i="1" s="1"/>
  <c r="AI4393" i="1" s="1"/>
  <c r="AI4394" i="1" s="1"/>
  <c r="AI4395" i="1" s="1"/>
  <c r="AI4396" i="1" s="1"/>
  <c r="AI4397" i="1" s="1"/>
  <c r="AI4398" i="1" s="1"/>
  <c r="AI4399" i="1" s="1"/>
  <c r="AI4400" i="1" s="1"/>
  <c r="AI4401" i="1" s="1"/>
  <c r="AI4402" i="1" s="1"/>
  <c r="AI4403" i="1" s="1"/>
  <c r="AI4404" i="1" s="1"/>
  <c r="AI4405" i="1" s="1"/>
  <c r="AI4406" i="1" s="1"/>
  <c r="AI4407" i="1" s="1"/>
  <c r="AI4408" i="1" s="1"/>
  <c r="AI4409" i="1" s="1"/>
  <c r="AI4410" i="1" s="1"/>
  <c r="AI4411" i="1" s="1"/>
  <c r="AI4412" i="1" s="1"/>
  <c r="AI4413" i="1" s="1"/>
  <c r="AI4414" i="1" s="1"/>
  <c r="AI4415" i="1" s="1"/>
  <c r="AI4416" i="1" s="1"/>
  <c r="AI4417" i="1" s="1"/>
  <c r="AI4418" i="1" s="1"/>
  <c r="AI4419" i="1" s="1"/>
  <c r="AI4420" i="1" s="1"/>
  <c r="AI4421" i="1" s="1"/>
  <c r="AI4422" i="1" s="1"/>
  <c r="AI4423" i="1" s="1"/>
  <c r="AI4424" i="1" s="1"/>
  <c r="AI4425" i="1" s="1"/>
  <c r="AI4426" i="1" s="1"/>
  <c r="AI4427" i="1" s="1"/>
  <c r="AI4428" i="1" s="1"/>
  <c r="AI4429" i="1" s="1"/>
  <c r="AI4430" i="1" s="1"/>
  <c r="AI4431" i="1" s="1"/>
  <c r="AI4432" i="1" s="1"/>
  <c r="AI4433" i="1" s="1"/>
  <c r="AI4434" i="1" s="1"/>
  <c r="AI4435" i="1" s="1"/>
  <c r="AI4436" i="1" s="1"/>
  <c r="AI4437" i="1" s="1"/>
  <c r="AI4438" i="1" s="1"/>
  <c r="AI4439" i="1" s="1"/>
  <c r="AI4440" i="1" s="1"/>
  <c r="AI4441" i="1" s="1"/>
  <c r="AI4442" i="1" s="1"/>
  <c r="AI4443" i="1" s="1"/>
  <c r="AI4444" i="1" s="1"/>
  <c r="AI4445" i="1" s="1"/>
  <c r="AI4446" i="1" s="1"/>
  <c r="AI4447" i="1" s="1"/>
  <c r="AI4448" i="1" s="1"/>
  <c r="AI4449" i="1" s="1"/>
  <c r="AI4450" i="1" s="1"/>
  <c r="AI4451" i="1" s="1"/>
  <c r="AI4452" i="1" s="1"/>
  <c r="AI4453" i="1" s="1"/>
  <c r="AI4454" i="1" s="1"/>
  <c r="AI4455" i="1" s="1"/>
  <c r="AI4456" i="1" s="1"/>
  <c r="AI4457" i="1" s="1"/>
  <c r="AI4458" i="1" s="1"/>
  <c r="AI4459" i="1" s="1"/>
  <c r="AI4460" i="1" s="1"/>
  <c r="AI4461" i="1" s="1"/>
  <c r="AI4462" i="1" s="1"/>
  <c r="AI4463" i="1" s="1"/>
  <c r="AI4464" i="1" s="1"/>
  <c r="AI4465" i="1" s="1"/>
  <c r="AI4466" i="1" s="1"/>
  <c r="AI4467" i="1" s="1"/>
  <c r="AI4468" i="1" s="1"/>
  <c r="AI4469" i="1" s="1"/>
  <c r="AI4470" i="1" s="1"/>
  <c r="AI4471" i="1" s="1"/>
  <c r="AI4472" i="1" s="1"/>
  <c r="AI4473" i="1" s="1"/>
  <c r="AI4474" i="1" s="1"/>
  <c r="AI4475" i="1" s="1"/>
  <c r="AI4476" i="1" s="1"/>
  <c r="AI4477" i="1" s="1"/>
  <c r="AI4478" i="1" s="1"/>
  <c r="AI4479" i="1" s="1"/>
  <c r="AI4480" i="1" s="1"/>
  <c r="AI4481" i="1" s="1"/>
  <c r="AI4482" i="1" s="1"/>
  <c r="AI4483" i="1" s="1"/>
  <c r="AI4484" i="1" s="1"/>
  <c r="AI4485" i="1" s="1"/>
  <c r="AI4486" i="1" s="1"/>
  <c r="AI4487" i="1" s="1"/>
  <c r="AI4488" i="1" s="1"/>
  <c r="AI4489" i="1" s="1"/>
  <c r="AI4490" i="1" s="1"/>
  <c r="AI4491" i="1" s="1"/>
  <c r="AI4492" i="1" s="1"/>
  <c r="AI4493" i="1" s="1"/>
  <c r="AI4494" i="1" s="1"/>
  <c r="AI4495" i="1" s="1"/>
  <c r="AI4496" i="1" s="1"/>
  <c r="AI4497" i="1" s="1"/>
  <c r="AI4498" i="1" s="1"/>
  <c r="AI4499" i="1" s="1"/>
  <c r="AI4500" i="1" s="1"/>
  <c r="AI4501" i="1" s="1"/>
  <c r="AI4502" i="1" s="1"/>
  <c r="AI4503" i="1" s="1"/>
  <c r="AI4504" i="1" s="1"/>
  <c r="AI4505" i="1" s="1"/>
  <c r="AI4506" i="1" s="1"/>
  <c r="AI4507" i="1" s="1"/>
  <c r="AI4508" i="1" s="1"/>
  <c r="AI4509" i="1" s="1"/>
  <c r="AI4510" i="1" s="1"/>
  <c r="AI4511" i="1" s="1"/>
  <c r="AI4512" i="1" s="1"/>
  <c r="AI4513" i="1" s="1"/>
  <c r="AI4514" i="1" s="1"/>
  <c r="AI4515" i="1" s="1"/>
  <c r="AI4516" i="1" s="1"/>
  <c r="AI4517" i="1" s="1"/>
  <c r="AI4518" i="1" s="1"/>
  <c r="AI4519" i="1" s="1"/>
  <c r="AI4520" i="1" s="1"/>
  <c r="AI4521" i="1" s="1"/>
  <c r="AI4522" i="1" s="1"/>
  <c r="AI4523" i="1" s="1"/>
  <c r="AI4524" i="1" s="1"/>
  <c r="AI4525" i="1" s="1"/>
  <c r="AI4526" i="1" s="1"/>
  <c r="AI4527" i="1" s="1"/>
  <c r="AI4528" i="1" s="1"/>
  <c r="AI4529" i="1" s="1"/>
  <c r="AI4530" i="1" s="1"/>
  <c r="AI4531" i="1" s="1"/>
  <c r="AI4532" i="1" s="1"/>
  <c r="AI4533" i="1" s="1"/>
  <c r="AI4534" i="1" s="1"/>
  <c r="AI4535" i="1" s="1"/>
  <c r="AI4536" i="1" s="1"/>
  <c r="AI4537" i="1" s="1"/>
  <c r="AI4538" i="1" s="1"/>
  <c r="AI4539" i="1" s="1"/>
  <c r="AI4540" i="1" s="1"/>
  <c r="AI4541" i="1" s="1"/>
  <c r="AI4542" i="1" s="1"/>
  <c r="AI4543" i="1" s="1"/>
  <c r="AI4544" i="1" s="1"/>
  <c r="AI4545" i="1" s="1"/>
  <c r="AI4546" i="1" s="1"/>
  <c r="AI4547" i="1" s="1"/>
  <c r="AI4548" i="1" s="1"/>
  <c r="AI4549" i="1" s="1"/>
  <c r="AI4550" i="1" s="1"/>
  <c r="AI4551" i="1" s="1"/>
  <c r="AI4552" i="1" s="1"/>
  <c r="AI4553" i="1" s="1"/>
  <c r="AI4554" i="1" s="1"/>
  <c r="AI4555" i="1" s="1"/>
  <c r="AI4556" i="1" s="1"/>
  <c r="AI4557" i="1" s="1"/>
  <c r="AI4558" i="1" s="1"/>
  <c r="AI4559" i="1" s="1"/>
  <c r="AI4560" i="1" s="1"/>
  <c r="AI4561" i="1" s="1"/>
  <c r="AI4562" i="1" s="1"/>
  <c r="AI4563" i="1" s="1"/>
  <c r="AI4564" i="1" s="1"/>
  <c r="AI4565" i="1" s="1"/>
  <c r="AI4566" i="1" s="1"/>
  <c r="AI4567" i="1" s="1"/>
  <c r="AI4568" i="1" s="1"/>
  <c r="AI4569" i="1" s="1"/>
  <c r="AI4570" i="1" s="1"/>
  <c r="AI4571" i="1" s="1"/>
  <c r="AI4572" i="1" s="1"/>
  <c r="AI4573" i="1" s="1"/>
  <c r="AI4574" i="1" s="1"/>
  <c r="AI4575" i="1" s="1"/>
  <c r="AI4576" i="1" s="1"/>
  <c r="AI4577" i="1" s="1"/>
  <c r="AI4578" i="1" s="1"/>
  <c r="AI4579" i="1" s="1"/>
  <c r="AI4580" i="1" s="1"/>
  <c r="AI4581" i="1" s="1"/>
  <c r="AI4582" i="1" s="1"/>
  <c r="AI4583" i="1" s="1"/>
  <c r="AI4584" i="1" s="1"/>
  <c r="AI4585" i="1" s="1"/>
  <c r="AI4586" i="1" s="1"/>
  <c r="AI4587" i="1" s="1"/>
  <c r="AI4588" i="1" s="1"/>
  <c r="AI4589" i="1" s="1"/>
  <c r="AI4590" i="1" s="1"/>
  <c r="AI4591" i="1" s="1"/>
  <c r="AI4592" i="1" s="1"/>
  <c r="AI4593" i="1" s="1"/>
  <c r="AI4594" i="1" s="1"/>
  <c r="AI4595" i="1" s="1"/>
  <c r="AI4596" i="1" s="1"/>
  <c r="AI4597" i="1" s="1"/>
  <c r="AI4598" i="1" s="1"/>
  <c r="AI4599" i="1" s="1"/>
  <c r="AI4600" i="1" s="1"/>
  <c r="AI4601" i="1" s="1"/>
  <c r="AI4602" i="1" s="1"/>
  <c r="AI4603" i="1" s="1"/>
  <c r="AI4604" i="1" s="1"/>
  <c r="AI4605" i="1" s="1"/>
  <c r="AI4606" i="1" s="1"/>
  <c r="AI4607" i="1" s="1"/>
  <c r="AI4608" i="1" s="1"/>
  <c r="AI4609" i="1" s="1"/>
  <c r="AI4610" i="1" s="1"/>
  <c r="AI4611" i="1" s="1"/>
  <c r="AI4612" i="1" s="1"/>
  <c r="AI4613" i="1" s="1"/>
  <c r="AI4614" i="1" s="1"/>
  <c r="AI4615" i="1" s="1"/>
  <c r="AI4616" i="1" s="1"/>
  <c r="AI4617" i="1" s="1"/>
  <c r="AI4618" i="1" s="1"/>
  <c r="AI4619" i="1" s="1"/>
  <c r="AI4620" i="1" s="1"/>
  <c r="AI4621" i="1" s="1"/>
  <c r="AI4622" i="1" s="1"/>
  <c r="AI4623" i="1" s="1"/>
  <c r="AI4624" i="1" s="1"/>
  <c r="AI4625" i="1" s="1"/>
  <c r="AI4626" i="1" s="1"/>
  <c r="AI4627" i="1" s="1"/>
  <c r="AI4628" i="1" s="1"/>
  <c r="AI4629" i="1" s="1"/>
  <c r="AI4630" i="1" s="1"/>
  <c r="AI4631" i="1" s="1"/>
  <c r="AI4632" i="1" s="1"/>
  <c r="AI4633" i="1" s="1"/>
  <c r="AI4634" i="1" s="1"/>
  <c r="AI4635" i="1" s="1"/>
  <c r="AI4636" i="1" s="1"/>
  <c r="AI4637" i="1" s="1"/>
  <c r="AI4638" i="1" s="1"/>
  <c r="AI4639" i="1" s="1"/>
  <c r="AI4640" i="1" s="1"/>
  <c r="AI4641" i="1" s="1"/>
  <c r="AI4642" i="1" s="1"/>
  <c r="AI4643" i="1" s="1"/>
  <c r="AI4644" i="1" s="1"/>
  <c r="AI4645" i="1" s="1"/>
  <c r="AI4646" i="1" s="1"/>
  <c r="AI4647" i="1" s="1"/>
  <c r="AI4648" i="1" s="1"/>
  <c r="AI4649" i="1" s="1"/>
  <c r="AI4650" i="1" s="1"/>
  <c r="AI4651" i="1" s="1"/>
  <c r="AI4652" i="1" s="1"/>
  <c r="AI4653" i="1" s="1"/>
  <c r="AI4654" i="1" s="1"/>
  <c r="AI4655" i="1" s="1"/>
  <c r="AI4656" i="1" s="1"/>
  <c r="AI4657" i="1" s="1"/>
  <c r="AI4658" i="1" s="1"/>
  <c r="AI4659" i="1" s="1"/>
  <c r="AI4660" i="1" s="1"/>
  <c r="AI4661" i="1" s="1"/>
  <c r="AI4662" i="1" s="1"/>
  <c r="AI4663" i="1" s="1"/>
  <c r="AI4664" i="1" s="1"/>
  <c r="AI4665" i="1" s="1"/>
  <c r="AI4666" i="1" s="1"/>
  <c r="AI4667" i="1" s="1"/>
  <c r="AI4668" i="1" s="1"/>
  <c r="AI4669" i="1" s="1"/>
  <c r="AI4670" i="1" s="1"/>
  <c r="AI4671" i="1" s="1"/>
  <c r="AI4672" i="1" s="1"/>
  <c r="AI4673" i="1" s="1"/>
  <c r="AI4674" i="1" s="1"/>
  <c r="AI4675" i="1" s="1"/>
  <c r="AI4676" i="1" s="1"/>
  <c r="AI4677" i="1" s="1"/>
  <c r="AI4678" i="1" s="1"/>
  <c r="AI4679" i="1" s="1"/>
  <c r="AI4680" i="1" s="1"/>
  <c r="AI4681" i="1" s="1"/>
  <c r="AI4682" i="1" s="1"/>
  <c r="AI4683" i="1" s="1"/>
  <c r="AI4684" i="1" s="1"/>
  <c r="AI4685" i="1" s="1"/>
  <c r="AI4686" i="1" s="1"/>
  <c r="AI4687" i="1" s="1"/>
  <c r="AI4688" i="1" s="1"/>
  <c r="AI4689" i="1" s="1"/>
  <c r="AI4690" i="1" s="1"/>
  <c r="AI4691" i="1" s="1"/>
  <c r="AI4692" i="1" s="1"/>
  <c r="AI4693" i="1" s="1"/>
  <c r="AI4694" i="1" s="1"/>
  <c r="AI4695" i="1" s="1"/>
  <c r="AI4696" i="1" s="1"/>
  <c r="AI4697" i="1" s="1"/>
  <c r="AI4698" i="1" s="1"/>
  <c r="AI4699" i="1" s="1"/>
  <c r="AI4700" i="1" s="1"/>
  <c r="AI4701" i="1" s="1"/>
  <c r="AI4702" i="1" s="1"/>
  <c r="AI4703" i="1" s="1"/>
  <c r="AI4704" i="1" s="1"/>
  <c r="AI4705" i="1" s="1"/>
  <c r="AI4706" i="1" s="1"/>
  <c r="AI4707" i="1" s="1"/>
  <c r="AI4708" i="1" s="1"/>
  <c r="AI4709" i="1" s="1"/>
  <c r="AI4710" i="1" s="1"/>
  <c r="AI4711" i="1" s="1"/>
  <c r="AI4712" i="1" s="1"/>
  <c r="AI4713" i="1" s="1"/>
  <c r="AI4714" i="1" s="1"/>
  <c r="AI4715" i="1" s="1"/>
  <c r="AI4716" i="1" s="1"/>
  <c r="AI4717" i="1" s="1"/>
  <c r="AI4718" i="1" s="1"/>
  <c r="AI4719" i="1" s="1"/>
  <c r="AI4720" i="1" s="1"/>
  <c r="AI4721" i="1" s="1"/>
  <c r="AI4722" i="1" s="1"/>
  <c r="AI4723" i="1" s="1"/>
  <c r="AI4724" i="1" s="1"/>
  <c r="AI4725" i="1" s="1"/>
  <c r="AI4726" i="1" s="1"/>
  <c r="AI4727" i="1" s="1"/>
  <c r="AI4728" i="1" s="1"/>
  <c r="AI4729" i="1" s="1"/>
  <c r="AI4730" i="1" s="1"/>
  <c r="AI4731" i="1" s="1"/>
  <c r="AI4732" i="1" s="1"/>
  <c r="AI4733" i="1" s="1"/>
  <c r="AI4734" i="1" s="1"/>
  <c r="AI4735" i="1" s="1"/>
  <c r="AI4736" i="1" s="1"/>
  <c r="AI4737" i="1" s="1"/>
  <c r="AI4738" i="1" s="1"/>
  <c r="AI4739" i="1" s="1"/>
  <c r="AI4740" i="1" s="1"/>
  <c r="AI4741" i="1" s="1"/>
  <c r="AI4742" i="1" s="1"/>
  <c r="AI4743" i="1" s="1"/>
  <c r="AI4744" i="1" s="1"/>
  <c r="AI4745" i="1" s="1"/>
  <c r="AI4746" i="1" s="1"/>
  <c r="AI4747" i="1" s="1"/>
  <c r="AI4748" i="1" s="1"/>
  <c r="AI4749" i="1" s="1"/>
  <c r="AI4750" i="1" s="1"/>
  <c r="AI4751" i="1" s="1"/>
  <c r="AI4752" i="1" s="1"/>
  <c r="AI4753" i="1" s="1"/>
  <c r="AI4754" i="1" s="1"/>
  <c r="AI4755" i="1" s="1"/>
  <c r="AI4756" i="1" s="1"/>
  <c r="AI4757" i="1" s="1"/>
  <c r="AI4758" i="1" s="1"/>
  <c r="AI4759" i="1" s="1"/>
  <c r="AI4760" i="1" s="1"/>
  <c r="AI4761" i="1" s="1"/>
  <c r="AI4762" i="1" s="1"/>
  <c r="AI4763" i="1" s="1"/>
  <c r="AI4764" i="1" s="1"/>
  <c r="AI4765" i="1" s="1"/>
  <c r="AI4766" i="1" s="1"/>
  <c r="AI4767" i="1" s="1"/>
  <c r="AI4768" i="1" s="1"/>
  <c r="AI4769" i="1" s="1"/>
  <c r="AI4770" i="1" s="1"/>
  <c r="AI4771" i="1" s="1"/>
  <c r="AI4772" i="1" s="1"/>
  <c r="AI4773" i="1" s="1"/>
  <c r="AI4774" i="1" s="1"/>
  <c r="AI4775" i="1" s="1"/>
  <c r="AI4776" i="1" s="1"/>
  <c r="AI4777" i="1" s="1"/>
  <c r="AI4778" i="1" s="1"/>
  <c r="AI4779" i="1" s="1"/>
  <c r="AI4780" i="1" s="1"/>
  <c r="AI4781" i="1" s="1"/>
  <c r="AI4782" i="1" s="1"/>
  <c r="AI4783" i="1" s="1"/>
  <c r="AI4784" i="1" s="1"/>
  <c r="AI4785" i="1" s="1"/>
  <c r="AI4786" i="1" s="1"/>
  <c r="AI4787" i="1" s="1"/>
  <c r="AI4788" i="1" s="1"/>
  <c r="AI4789" i="1" s="1"/>
  <c r="AI4790" i="1" s="1"/>
  <c r="AI4791" i="1" s="1"/>
  <c r="AI4792" i="1" s="1"/>
  <c r="AI4793" i="1" s="1"/>
  <c r="AI4794" i="1" s="1"/>
  <c r="AI4795" i="1" s="1"/>
  <c r="AI4796" i="1" s="1"/>
  <c r="AI4797" i="1" s="1"/>
  <c r="AI4798" i="1" s="1"/>
  <c r="AI4799" i="1" s="1"/>
  <c r="AI4800" i="1" s="1"/>
  <c r="AI4801" i="1" s="1"/>
  <c r="AI4802" i="1" s="1"/>
  <c r="AI4803" i="1" s="1"/>
  <c r="AI4804" i="1" s="1"/>
  <c r="AI4805" i="1" s="1"/>
  <c r="AI4806" i="1" s="1"/>
  <c r="AI4807" i="1" s="1"/>
  <c r="AI4808" i="1" s="1"/>
  <c r="AI4809" i="1" s="1"/>
  <c r="AI4810" i="1" s="1"/>
  <c r="AI4811" i="1" s="1"/>
  <c r="AI4812" i="1" s="1"/>
  <c r="AI4813" i="1" s="1"/>
  <c r="AI4814" i="1" s="1"/>
  <c r="AI4815" i="1" s="1"/>
  <c r="AI4816" i="1" s="1"/>
  <c r="AI4817" i="1" s="1"/>
  <c r="AI4818" i="1" s="1"/>
  <c r="AI4819" i="1" s="1"/>
  <c r="AI4820" i="1" s="1"/>
  <c r="AI4821" i="1" s="1"/>
  <c r="AI4822" i="1" s="1"/>
  <c r="AI4823" i="1" s="1"/>
  <c r="AI4824" i="1" s="1"/>
  <c r="AI4825" i="1" s="1"/>
  <c r="AI4826" i="1" s="1"/>
  <c r="AI4827" i="1" s="1"/>
  <c r="AI4828" i="1" s="1"/>
  <c r="AI4829" i="1" s="1"/>
  <c r="AI4830" i="1" s="1"/>
  <c r="AI4831" i="1" s="1"/>
  <c r="AI4832" i="1" s="1"/>
  <c r="AI4833" i="1" s="1"/>
  <c r="AI4834" i="1" s="1"/>
  <c r="AI4835" i="1" s="1"/>
  <c r="AI4836" i="1" s="1"/>
  <c r="AI4837" i="1" s="1"/>
  <c r="AI4838" i="1" s="1"/>
  <c r="AI4839" i="1" s="1"/>
  <c r="AI4840" i="1" s="1"/>
  <c r="AI4841" i="1" s="1"/>
  <c r="AI4842" i="1" s="1"/>
  <c r="AI4843" i="1" s="1"/>
  <c r="AI4844" i="1" s="1"/>
  <c r="AI4845" i="1" s="1"/>
  <c r="AI4846" i="1" s="1"/>
  <c r="AI4847" i="1" s="1"/>
  <c r="AI4848" i="1" s="1"/>
  <c r="AI4849" i="1" s="1"/>
  <c r="AI4850" i="1" s="1"/>
  <c r="AI4851" i="1" s="1"/>
  <c r="AI4852" i="1" s="1"/>
  <c r="AI4853" i="1" s="1"/>
  <c r="AI4854" i="1" s="1"/>
  <c r="AI4855" i="1" s="1"/>
  <c r="AI4856" i="1" s="1"/>
  <c r="AI4857" i="1" s="1"/>
  <c r="AI4858" i="1" s="1"/>
  <c r="AI4859" i="1" s="1"/>
  <c r="AI4860" i="1" s="1"/>
  <c r="AI4861" i="1" s="1"/>
  <c r="AI4862" i="1" s="1"/>
  <c r="AI4863" i="1" s="1"/>
  <c r="AI4864" i="1" s="1"/>
  <c r="AI4865" i="1" s="1"/>
  <c r="AI4866" i="1" s="1"/>
  <c r="AI4867" i="1" s="1"/>
  <c r="AI4868" i="1" s="1"/>
  <c r="AI4869" i="1" s="1"/>
  <c r="AI4870" i="1" s="1"/>
  <c r="AI4871" i="1" s="1"/>
  <c r="AI4872" i="1" s="1"/>
  <c r="AI4873" i="1" s="1"/>
  <c r="AI4874" i="1" s="1"/>
  <c r="AI4875" i="1" s="1"/>
  <c r="AI4876" i="1" s="1"/>
  <c r="AI4877" i="1" s="1"/>
  <c r="AI4878" i="1" s="1"/>
  <c r="AI4879" i="1" s="1"/>
  <c r="AI4880" i="1" s="1"/>
  <c r="AI4881" i="1" s="1"/>
  <c r="AI4882" i="1" s="1"/>
  <c r="AI4883" i="1" s="1"/>
  <c r="AI4884" i="1" s="1"/>
  <c r="AI4885" i="1" s="1"/>
  <c r="AI4886" i="1" s="1"/>
  <c r="AI4887" i="1" s="1"/>
  <c r="AI4888" i="1" s="1"/>
  <c r="AI4889" i="1" s="1"/>
  <c r="AI4890" i="1" s="1"/>
  <c r="AI4891" i="1" s="1"/>
  <c r="AI4892" i="1" s="1"/>
  <c r="AI4893" i="1" s="1"/>
  <c r="AI4894" i="1" s="1"/>
  <c r="AI4895" i="1" s="1"/>
  <c r="AI4896" i="1" s="1"/>
  <c r="AI4897" i="1" s="1"/>
  <c r="AI4898" i="1" s="1"/>
  <c r="AI4899" i="1" s="1"/>
  <c r="AI4900" i="1" s="1"/>
  <c r="AI4901" i="1" s="1"/>
  <c r="AI4902" i="1" s="1"/>
  <c r="AI4903" i="1" s="1"/>
  <c r="AI4904" i="1" s="1"/>
  <c r="AI4905" i="1" s="1"/>
  <c r="AI4906" i="1" s="1"/>
  <c r="AI4907" i="1" s="1"/>
  <c r="AI4908" i="1" s="1"/>
  <c r="AI4909" i="1" s="1"/>
  <c r="AI4910" i="1" s="1"/>
  <c r="AI4911" i="1" s="1"/>
  <c r="AI4912" i="1" s="1"/>
  <c r="AI4913" i="1" s="1"/>
  <c r="AI4914" i="1" s="1"/>
  <c r="AI4915" i="1" s="1"/>
  <c r="AI4916" i="1" s="1"/>
  <c r="AI4917" i="1" s="1"/>
  <c r="AI4918" i="1" s="1"/>
  <c r="AI4919" i="1" s="1"/>
  <c r="AI4920" i="1" s="1"/>
  <c r="AI4921" i="1" s="1"/>
  <c r="AI4922" i="1" s="1"/>
  <c r="AI4923" i="1" s="1"/>
  <c r="AI4924" i="1" s="1"/>
  <c r="AI4925" i="1" s="1"/>
  <c r="AI4926" i="1" s="1"/>
  <c r="AI4927" i="1" s="1"/>
  <c r="AI4928" i="1" s="1"/>
  <c r="AI4929" i="1" s="1"/>
  <c r="AI4930" i="1" s="1"/>
  <c r="AI4931" i="1" s="1"/>
  <c r="AI4932" i="1" s="1"/>
  <c r="AI4933" i="1" s="1"/>
  <c r="AI4934" i="1" s="1"/>
  <c r="AI4935" i="1" s="1"/>
  <c r="AI4936" i="1" s="1"/>
  <c r="AI4937" i="1" s="1"/>
  <c r="AI4938" i="1" s="1"/>
  <c r="AI4939" i="1" s="1"/>
  <c r="AI4940" i="1" s="1"/>
  <c r="AI4941" i="1" s="1"/>
  <c r="AI4942" i="1" s="1"/>
  <c r="AI4943" i="1" s="1"/>
  <c r="AI4944" i="1" s="1"/>
  <c r="AI4945" i="1" s="1"/>
  <c r="AI4946" i="1" s="1"/>
  <c r="AI4947" i="1" s="1"/>
  <c r="AI4948" i="1" s="1"/>
  <c r="AI4949" i="1" s="1"/>
  <c r="AI4950" i="1" s="1"/>
  <c r="AI4951" i="1" s="1"/>
  <c r="AI4952" i="1" s="1"/>
  <c r="AI4953" i="1" s="1"/>
  <c r="AI4954" i="1" s="1"/>
  <c r="AI4955" i="1" s="1"/>
  <c r="AI4956" i="1" s="1"/>
  <c r="AI4957" i="1" s="1"/>
  <c r="AI4958" i="1" s="1"/>
  <c r="AI4959" i="1" s="1"/>
  <c r="AI4960" i="1" s="1"/>
  <c r="AI4961" i="1" s="1"/>
  <c r="AI4962" i="1" s="1"/>
  <c r="AI4963" i="1" s="1"/>
  <c r="AI4964" i="1" s="1"/>
  <c r="AI4965" i="1" s="1"/>
  <c r="AI4966" i="1" s="1"/>
  <c r="AI4967" i="1" s="1"/>
  <c r="AI4968" i="1" s="1"/>
  <c r="AI4969" i="1" s="1"/>
  <c r="AI4970" i="1" s="1"/>
  <c r="AI4971" i="1" s="1"/>
  <c r="AI4972" i="1" s="1"/>
  <c r="AI4973" i="1" s="1"/>
  <c r="AI4974" i="1" s="1"/>
  <c r="AI4975" i="1" s="1"/>
  <c r="AI4976" i="1" s="1"/>
  <c r="AI4977" i="1" s="1"/>
  <c r="AI4978" i="1" s="1"/>
  <c r="AI4979" i="1" s="1"/>
  <c r="AI4980" i="1" s="1"/>
  <c r="AI4981" i="1" s="1"/>
  <c r="AI4982" i="1" s="1"/>
  <c r="AI4983" i="1" s="1"/>
  <c r="AI4984" i="1" s="1"/>
  <c r="AI4985" i="1" s="1"/>
  <c r="AI4986" i="1" s="1"/>
  <c r="AI4987" i="1" s="1"/>
  <c r="AI4988" i="1" s="1"/>
  <c r="AI4989" i="1" s="1"/>
  <c r="AI4990" i="1" s="1"/>
  <c r="AI4991" i="1" s="1"/>
  <c r="AI4992" i="1" s="1"/>
  <c r="AI4993" i="1" s="1"/>
  <c r="AI4994" i="1" s="1"/>
  <c r="AI4995" i="1" s="1"/>
  <c r="AI4996" i="1" s="1"/>
  <c r="AI4997" i="1" s="1"/>
  <c r="AI4998" i="1" s="1"/>
  <c r="AI4999" i="1" s="1"/>
  <c r="AI5000" i="1" s="1"/>
  <c r="AI5001" i="1" s="1"/>
  <c r="AI5002" i="1" s="1"/>
  <c r="AI5003" i="1" s="1"/>
  <c r="AI5004" i="1" s="1"/>
  <c r="AI5005" i="1" s="1"/>
  <c r="AI5006" i="1" s="1"/>
  <c r="AI5007" i="1" s="1"/>
  <c r="AI5008" i="1" s="1"/>
  <c r="AI5009" i="1" s="1"/>
  <c r="AI5010" i="1" s="1"/>
  <c r="AI5011" i="1" s="1"/>
  <c r="AI5012" i="1" s="1"/>
  <c r="AI5013" i="1" s="1"/>
  <c r="AI5014" i="1" s="1"/>
  <c r="AI5015" i="1" s="1"/>
  <c r="AI5016" i="1" s="1"/>
  <c r="AI5017" i="1" s="1"/>
  <c r="AI5018" i="1" s="1"/>
  <c r="AI5019" i="1" s="1"/>
  <c r="AI5020" i="1" s="1"/>
  <c r="AI5021" i="1" s="1"/>
  <c r="AI5022" i="1" s="1"/>
  <c r="AI5023" i="1" s="1"/>
  <c r="AI5024" i="1" s="1"/>
  <c r="AI5025" i="1" s="1"/>
  <c r="AI5026" i="1" s="1"/>
  <c r="AI5027" i="1" s="1"/>
  <c r="AI5028" i="1" s="1"/>
  <c r="AI5029" i="1" s="1"/>
  <c r="AI5030" i="1" s="1"/>
  <c r="AI5031" i="1" s="1"/>
  <c r="AI5032" i="1" s="1"/>
  <c r="AI5033" i="1" s="1"/>
  <c r="AI5034" i="1" s="1"/>
  <c r="AI5035" i="1" s="1"/>
  <c r="AI5036" i="1" s="1"/>
  <c r="AI5037" i="1" s="1"/>
  <c r="AI5038" i="1" s="1"/>
  <c r="AI5039" i="1" s="1"/>
  <c r="AI5040" i="1" s="1"/>
  <c r="AI5041" i="1" s="1"/>
  <c r="AI5042" i="1" s="1"/>
  <c r="AI5043" i="1" s="1"/>
  <c r="AI5044" i="1" s="1"/>
  <c r="AI5045" i="1" s="1"/>
  <c r="AI5046" i="1" s="1"/>
  <c r="AI5047" i="1" s="1"/>
  <c r="AI5048" i="1" s="1"/>
  <c r="AI5049" i="1" s="1"/>
  <c r="AI5050" i="1" s="1"/>
  <c r="AI5051" i="1" s="1"/>
  <c r="AI5052" i="1" s="1"/>
  <c r="AI5053" i="1" s="1"/>
  <c r="AI5054" i="1" s="1"/>
  <c r="AI5055" i="1" s="1"/>
  <c r="AI5056" i="1" s="1"/>
  <c r="AI5057" i="1" s="1"/>
  <c r="AI5058" i="1" s="1"/>
  <c r="AI5059" i="1" s="1"/>
  <c r="AI5060" i="1" s="1"/>
  <c r="AI5061" i="1" s="1"/>
  <c r="AI5062" i="1" s="1"/>
  <c r="AI5063" i="1" s="1"/>
  <c r="AI5064" i="1" s="1"/>
  <c r="AI5065" i="1" s="1"/>
  <c r="AI5066" i="1" s="1"/>
  <c r="AI5067" i="1" s="1"/>
  <c r="AI5068" i="1" s="1"/>
  <c r="AI5069" i="1" s="1"/>
  <c r="AI5070" i="1" s="1"/>
  <c r="AI5071" i="1" s="1"/>
  <c r="AI5072" i="1" s="1"/>
  <c r="AI5073" i="1" s="1"/>
  <c r="AI5074" i="1" s="1"/>
  <c r="AI5075" i="1" s="1"/>
  <c r="AI5076" i="1" s="1"/>
  <c r="AI5077" i="1" s="1"/>
  <c r="AI5078" i="1" s="1"/>
  <c r="AI5079" i="1" s="1"/>
  <c r="AI5080" i="1" s="1"/>
  <c r="AI5081" i="1" s="1"/>
  <c r="AI5082" i="1" s="1"/>
  <c r="AI5083" i="1" s="1"/>
  <c r="AI5084" i="1" s="1"/>
  <c r="AI5085" i="1" s="1"/>
  <c r="AI5086" i="1" s="1"/>
  <c r="AI5087" i="1" s="1"/>
  <c r="AI5088" i="1" s="1"/>
  <c r="AI5089" i="1" s="1"/>
  <c r="AI5090" i="1" s="1"/>
  <c r="AI5091" i="1" s="1"/>
  <c r="AI5092" i="1" s="1"/>
  <c r="AI5093" i="1" s="1"/>
  <c r="AI5094" i="1" s="1"/>
  <c r="AI5095" i="1" s="1"/>
  <c r="AI5096" i="1" s="1"/>
  <c r="AI5097" i="1" s="1"/>
  <c r="AI5098" i="1" s="1"/>
  <c r="AI5099" i="1" s="1"/>
  <c r="AI5100" i="1" s="1"/>
  <c r="AI5101" i="1" s="1"/>
  <c r="AI5102" i="1" s="1"/>
  <c r="AI5103" i="1" s="1"/>
  <c r="AI5104" i="1" s="1"/>
  <c r="AI5105" i="1" s="1"/>
  <c r="AI5106" i="1" s="1"/>
  <c r="AI5107" i="1" s="1"/>
  <c r="AI5108" i="1" s="1"/>
  <c r="AI5109" i="1" s="1"/>
  <c r="AI5110" i="1" s="1"/>
  <c r="AI5111" i="1" s="1"/>
  <c r="AI5112" i="1" s="1"/>
  <c r="AI5113" i="1" s="1"/>
  <c r="AI5114" i="1" s="1"/>
  <c r="AI5115" i="1" s="1"/>
  <c r="AI5116" i="1" s="1"/>
  <c r="AI5117" i="1" s="1"/>
  <c r="AI5118" i="1" s="1"/>
  <c r="AI5119" i="1" s="1"/>
  <c r="AI5120" i="1" s="1"/>
  <c r="AI5121" i="1" s="1"/>
  <c r="AI5122" i="1" s="1"/>
  <c r="AI5123" i="1" s="1"/>
  <c r="AI5124" i="1" s="1"/>
  <c r="AI5125" i="1" s="1"/>
  <c r="AI5126" i="1" s="1"/>
  <c r="AI5127" i="1" s="1"/>
  <c r="AI5128" i="1" s="1"/>
  <c r="AI5129" i="1" s="1"/>
  <c r="AI5130" i="1" s="1"/>
  <c r="AI5131" i="1" s="1"/>
  <c r="AI5132" i="1" s="1"/>
  <c r="AI5133" i="1" s="1"/>
  <c r="AI5134" i="1" s="1"/>
  <c r="AI5135" i="1" s="1"/>
  <c r="AI5136" i="1" s="1"/>
  <c r="AI5137" i="1" s="1"/>
  <c r="AI5138" i="1" s="1"/>
  <c r="AI5139" i="1" s="1"/>
  <c r="AI5140" i="1" s="1"/>
  <c r="AI5141" i="1" s="1"/>
  <c r="AI5142" i="1" s="1"/>
  <c r="AI5143" i="1" s="1"/>
  <c r="AI5144" i="1" s="1"/>
  <c r="AI5145" i="1" s="1"/>
  <c r="AI5146" i="1" s="1"/>
  <c r="AI5147" i="1" s="1"/>
  <c r="AI5148" i="1" s="1"/>
  <c r="AI5149" i="1" s="1"/>
  <c r="AI5150" i="1" s="1"/>
  <c r="AI5151" i="1" s="1"/>
  <c r="AI5152" i="1" s="1"/>
  <c r="AI5153" i="1" s="1"/>
  <c r="AI5154" i="1" s="1"/>
  <c r="AI5155" i="1" s="1"/>
  <c r="AI5156" i="1" s="1"/>
  <c r="AI5157" i="1" s="1"/>
  <c r="AI5158" i="1" s="1"/>
  <c r="AI5159" i="1" s="1"/>
  <c r="AI5160" i="1" s="1"/>
  <c r="AI5161" i="1" s="1"/>
  <c r="AI5162" i="1" s="1"/>
  <c r="AI5163" i="1" s="1"/>
  <c r="AI5164" i="1" s="1"/>
  <c r="AI5165" i="1" s="1"/>
  <c r="AI5166" i="1" s="1"/>
  <c r="AI5167" i="1" s="1"/>
  <c r="AI5168" i="1" s="1"/>
  <c r="AI5169" i="1" s="1"/>
  <c r="AI5170" i="1" s="1"/>
  <c r="AI5171" i="1" s="1"/>
  <c r="AI5172" i="1" s="1"/>
  <c r="AI5173" i="1" s="1"/>
  <c r="AI5174" i="1" s="1"/>
  <c r="AI5175" i="1" s="1"/>
  <c r="AI5176" i="1" s="1"/>
  <c r="AI5177" i="1" s="1"/>
  <c r="AI5178" i="1" s="1"/>
  <c r="AI5179" i="1" s="1"/>
  <c r="AI5180" i="1" s="1"/>
  <c r="AI5181" i="1" s="1"/>
  <c r="AI5182" i="1" s="1"/>
  <c r="AI5183" i="1" s="1"/>
  <c r="AI5184" i="1" s="1"/>
  <c r="AI5185" i="1" s="1"/>
  <c r="AI5186" i="1" s="1"/>
  <c r="AI5187" i="1" s="1"/>
  <c r="AI5188" i="1" s="1"/>
  <c r="AI5189" i="1" s="1"/>
  <c r="AI5190" i="1" s="1"/>
  <c r="AI5191" i="1" s="1"/>
  <c r="AI5192" i="1" s="1"/>
  <c r="AI5193" i="1" s="1"/>
  <c r="AI5194" i="1" s="1"/>
  <c r="AI5195" i="1" s="1"/>
  <c r="AI5196" i="1" s="1"/>
  <c r="AI5197" i="1" s="1"/>
  <c r="AI5198" i="1" s="1"/>
  <c r="AI5199" i="1" s="1"/>
  <c r="AI5200" i="1" s="1"/>
  <c r="AI5201" i="1" s="1"/>
  <c r="AI5202" i="1" s="1"/>
  <c r="AI5203" i="1" s="1"/>
  <c r="AI5204" i="1" s="1"/>
  <c r="AI5205" i="1" s="1"/>
  <c r="AI5206" i="1" s="1"/>
  <c r="AI5207" i="1" s="1"/>
  <c r="AI5208" i="1" s="1"/>
  <c r="AI5209" i="1" s="1"/>
  <c r="AI5210" i="1" s="1"/>
  <c r="AI5211" i="1" s="1"/>
  <c r="AI5212" i="1" s="1"/>
  <c r="AI5213" i="1" s="1"/>
  <c r="AI5214" i="1" s="1"/>
  <c r="AI5215" i="1" s="1"/>
  <c r="AI5216" i="1" s="1"/>
  <c r="AI5217" i="1" s="1"/>
  <c r="AI5218" i="1" s="1"/>
  <c r="AI5219" i="1" s="1"/>
  <c r="AI5220" i="1" s="1"/>
  <c r="AI5221" i="1" s="1"/>
  <c r="AI5222" i="1" s="1"/>
  <c r="AI5223" i="1" s="1"/>
  <c r="AI5224" i="1" s="1"/>
  <c r="AI5225" i="1" s="1"/>
  <c r="AI5226" i="1" s="1"/>
  <c r="AI5227" i="1" s="1"/>
  <c r="AI5228" i="1" s="1"/>
  <c r="AI5229" i="1" s="1"/>
  <c r="AI5230" i="1" s="1"/>
  <c r="AI5231" i="1" s="1"/>
  <c r="AI5232" i="1" s="1"/>
  <c r="AI5233" i="1" s="1"/>
  <c r="AI5234" i="1" s="1"/>
  <c r="AI5235" i="1" s="1"/>
  <c r="AI5236" i="1" s="1"/>
  <c r="AI5237" i="1" s="1"/>
  <c r="AI5238" i="1" s="1"/>
  <c r="AI5239" i="1" s="1"/>
  <c r="AI5240" i="1" s="1"/>
  <c r="AI5241" i="1" s="1"/>
  <c r="AI5242" i="1" s="1"/>
  <c r="AI5243" i="1" s="1"/>
  <c r="AI5244" i="1" s="1"/>
  <c r="AI5245" i="1" s="1"/>
  <c r="AI5246" i="1" s="1"/>
  <c r="AI5247" i="1" s="1"/>
  <c r="AI5248" i="1" s="1"/>
  <c r="AI5249" i="1" s="1"/>
  <c r="AI5250" i="1" s="1"/>
  <c r="AI5251" i="1" s="1"/>
  <c r="AI5252" i="1" s="1"/>
  <c r="AI5253" i="1" s="1"/>
  <c r="AI5254" i="1" s="1"/>
  <c r="AI5255" i="1" s="1"/>
  <c r="AI5256" i="1" s="1"/>
  <c r="AI5257" i="1" s="1"/>
  <c r="AI5258" i="1" s="1"/>
  <c r="AI5259" i="1" s="1"/>
  <c r="AI5260" i="1" s="1"/>
  <c r="AI5261" i="1" s="1"/>
  <c r="AI5262" i="1" s="1"/>
  <c r="AI5263" i="1" s="1"/>
  <c r="AI5264" i="1" s="1"/>
  <c r="AI5265" i="1" s="1"/>
  <c r="AI5266" i="1" s="1"/>
  <c r="AI5267" i="1" s="1"/>
  <c r="AI5268" i="1" s="1"/>
  <c r="AI5269" i="1" s="1"/>
  <c r="AI5270" i="1" s="1"/>
  <c r="AI5271" i="1" s="1"/>
  <c r="AI5272" i="1" s="1"/>
  <c r="AI5273" i="1" s="1"/>
  <c r="AI5274" i="1" s="1"/>
  <c r="AI5275" i="1" s="1"/>
  <c r="AI5276" i="1" s="1"/>
  <c r="AI5277" i="1" s="1"/>
  <c r="AI5278" i="1" s="1"/>
  <c r="AI5279" i="1" s="1"/>
  <c r="AI5280" i="1" s="1"/>
  <c r="AI5281" i="1" s="1"/>
  <c r="AI5282" i="1" s="1"/>
  <c r="AI5283" i="1" s="1"/>
  <c r="AI5284" i="1" s="1"/>
  <c r="AI5285" i="1" s="1"/>
  <c r="AI5286" i="1" s="1"/>
  <c r="AI5287" i="1" s="1"/>
  <c r="AI5288" i="1" s="1"/>
  <c r="AI5289" i="1" s="1"/>
  <c r="AI5290" i="1" s="1"/>
  <c r="AI5291" i="1" s="1"/>
  <c r="AI5292" i="1" s="1"/>
  <c r="AI5293" i="1" s="1"/>
  <c r="AI5294" i="1" s="1"/>
  <c r="AI5295" i="1" s="1"/>
  <c r="AI5296" i="1" s="1"/>
  <c r="AI5297" i="1" s="1"/>
  <c r="AI5298" i="1" s="1"/>
  <c r="AI5299" i="1" s="1"/>
  <c r="AI5300" i="1" s="1"/>
  <c r="AI5301" i="1" s="1"/>
  <c r="AI5302" i="1" s="1"/>
  <c r="AI5303" i="1" s="1"/>
  <c r="AI5304" i="1" s="1"/>
  <c r="AI5305" i="1" s="1"/>
  <c r="AI5306" i="1" s="1"/>
  <c r="AI5307" i="1" s="1"/>
  <c r="AI5308" i="1" s="1"/>
  <c r="AI5309" i="1" s="1"/>
  <c r="AI5310" i="1" s="1"/>
  <c r="AI5311" i="1" s="1"/>
  <c r="AI5312" i="1" s="1"/>
  <c r="AI5313" i="1" s="1"/>
  <c r="AI5314" i="1" s="1"/>
  <c r="AI5315" i="1" s="1"/>
  <c r="AI5316" i="1" s="1"/>
  <c r="AI5317" i="1" s="1"/>
  <c r="AI5318" i="1" s="1"/>
  <c r="AI5319" i="1" s="1"/>
  <c r="AI5320" i="1" s="1"/>
  <c r="AI5321" i="1" s="1"/>
  <c r="AI5322" i="1" s="1"/>
  <c r="AI5323" i="1" s="1"/>
  <c r="AI5324" i="1" s="1"/>
  <c r="AI5325" i="1" s="1"/>
  <c r="AI5326" i="1" s="1"/>
  <c r="AI5327" i="1" s="1"/>
  <c r="AI5328" i="1" s="1"/>
  <c r="AI5329" i="1" s="1"/>
  <c r="AI5330" i="1" s="1"/>
  <c r="AI5331" i="1" s="1"/>
  <c r="AI5332" i="1" s="1"/>
  <c r="AI5333" i="1" s="1"/>
  <c r="AI5334" i="1" s="1"/>
  <c r="AI5335" i="1" s="1"/>
  <c r="AI5336" i="1" s="1"/>
  <c r="AI5337" i="1" s="1"/>
  <c r="AI5338" i="1" s="1"/>
  <c r="AI5339" i="1" s="1"/>
  <c r="AI5340" i="1" s="1"/>
  <c r="AI5341" i="1" s="1"/>
  <c r="AI5342" i="1" s="1"/>
  <c r="AI5343" i="1" s="1"/>
  <c r="AI5344" i="1" s="1"/>
  <c r="AI5345" i="1" s="1"/>
  <c r="AI5346" i="1" s="1"/>
  <c r="AI5347" i="1" s="1"/>
  <c r="AI5348" i="1" s="1"/>
  <c r="AI5349" i="1" s="1"/>
  <c r="AI5350" i="1" s="1"/>
  <c r="AI5351" i="1" s="1"/>
  <c r="AI5352" i="1" s="1"/>
  <c r="AI5353" i="1" s="1"/>
  <c r="AI5354" i="1" s="1"/>
  <c r="AI5355" i="1" s="1"/>
  <c r="AI5356" i="1" s="1"/>
  <c r="AI5357" i="1" s="1"/>
  <c r="AI5358" i="1" s="1"/>
  <c r="AI5359" i="1" s="1"/>
  <c r="AI5360" i="1" s="1"/>
  <c r="AI5361" i="1" s="1"/>
  <c r="AI5362" i="1" s="1"/>
  <c r="AI5363" i="1" s="1"/>
  <c r="AI5364" i="1" s="1"/>
  <c r="AI5365" i="1" s="1"/>
  <c r="AI5366" i="1" s="1"/>
  <c r="AI5367" i="1" s="1"/>
  <c r="AI5368" i="1" s="1"/>
  <c r="AI5369" i="1" s="1"/>
  <c r="AI5370" i="1" s="1"/>
  <c r="AI5371" i="1" s="1"/>
  <c r="AI5372" i="1" s="1"/>
  <c r="AI5373" i="1" s="1"/>
  <c r="AI5374" i="1" s="1"/>
  <c r="AI5375" i="1" s="1"/>
  <c r="AI5376" i="1" s="1"/>
  <c r="AI5377" i="1" s="1"/>
  <c r="AI5378" i="1" s="1"/>
  <c r="AI5379" i="1" s="1"/>
  <c r="AI5380" i="1" s="1"/>
  <c r="AI5381" i="1" s="1"/>
  <c r="AI5382" i="1" s="1"/>
  <c r="AI5383" i="1" s="1"/>
  <c r="AI5384" i="1" s="1"/>
  <c r="AI5385" i="1" s="1"/>
  <c r="AI5386" i="1" s="1"/>
  <c r="AI5387" i="1" s="1"/>
  <c r="AI5388" i="1" s="1"/>
  <c r="AI5389" i="1" s="1"/>
  <c r="AI5390" i="1" s="1"/>
  <c r="AI5391" i="1" s="1"/>
  <c r="AI5392" i="1" s="1"/>
  <c r="AI5393" i="1" s="1"/>
  <c r="AI5394" i="1" s="1"/>
  <c r="AI5395" i="1" s="1"/>
  <c r="AI5396" i="1" s="1"/>
  <c r="AI5397" i="1" s="1"/>
  <c r="AI5398" i="1" s="1"/>
  <c r="AI5399" i="1" s="1"/>
  <c r="AI5400" i="1" s="1"/>
  <c r="AI5401" i="1" s="1"/>
  <c r="AI5402" i="1" s="1"/>
  <c r="AI5403" i="1" s="1"/>
  <c r="AI5404" i="1" s="1"/>
  <c r="AI5405" i="1" s="1"/>
  <c r="AI5406" i="1" s="1"/>
  <c r="AI5407" i="1" s="1"/>
  <c r="AI5408" i="1" s="1"/>
  <c r="AI5409" i="1" s="1"/>
  <c r="AI5410" i="1" s="1"/>
  <c r="AI5411" i="1" s="1"/>
  <c r="AI5412" i="1" s="1"/>
  <c r="AI5413" i="1" s="1"/>
  <c r="AI5414" i="1" s="1"/>
  <c r="AI5415" i="1" s="1"/>
  <c r="AI5416" i="1" s="1"/>
  <c r="AI5417" i="1" s="1"/>
  <c r="AI5418" i="1" s="1"/>
  <c r="AI5419" i="1" s="1"/>
  <c r="AI5420" i="1" s="1"/>
  <c r="AI5421" i="1" s="1"/>
  <c r="AI5422" i="1" s="1"/>
  <c r="AI5423" i="1" s="1"/>
  <c r="AI5424" i="1" s="1"/>
  <c r="AI5425" i="1" s="1"/>
  <c r="AI5426" i="1" s="1"/>
  <c r="AI5427" i="1" s="1"/>
  <c r="AI5428" i="1" s="1"/>
  <c r="AI5429" i="1" s="1"/>
  <c r="AI5430" i="1" s="1"/>
  <c r="AI5431" i="1" s="1"/>
  <c r="AI5432" i="1" s="1"/>
  <c r="AI5433" i="1" s="1"/>
  <c r="AI5434" i="1" s="1"/>
  <c r="AI5435" i="1" s="1"/>
  <c r="AI5436" i="1" s="1"/>
  <c r="AI5437" i="1" s="1"/>
  <c r="AI5438" i="1" s="1"/>
  <c r="AI5439" i="1" s="1"/>
  <c r="AI5440" i="1" s="1"/>
  <c r="AI5441" i="1" s="1"/>
  <c r="AI5442" i="1" s="1"/>
  <c r="AI5443" i="1" s="1"/>
  <c r="AI5444" i="1" s="1"/>
  <c r="AI5445" i="1" s="1"/>
  <c r="AI5446" i="1" s="1"/>
  <c r="AI5447" i="1" s="1"/>
  <c r="AI5448" i="1" s="1"/>
  <c r="AI5449" i="1" s="1"/>
  <c r="AI5450" i="1" s="1"/>
  <c r="AI5451" i="1" s="1"/>
  <c r="AI5452" i="1" s="1"/>
  <c r="AI5453" i="1" s="1"/>
  <c r="AI5454" i="1" s="1"/>
  <c r="AI5455" i="1" s="1"/>
  <c r="AI5456" i="1" s="1"/>
  <c r="AI5457" i="1" s="1"/>
  <c r="AI5458" i="1" s="1"/>
  <c r="AI5459" i="1" s="1"/>
  <c r="AI5460" i="1" s="1"/>
  <c r="AI5461" i="1" s="1"/>
  <c r="AI5462" i="1" s="1"/>
  <c r="AI5463" i="1" s="1"/>
  <c r="AI5464" i="1" s="1"/>
  <c r="AI5465" i="1" s="1"/>
  <c r="AI5466" i="1" s="1"/>
  <c r="AI5467" i="1" s="1"/>
  <c r="AI5468" i="1" s="1"/>
  <c r="AI5469" i="1" s="1"/>
  <c r="AI5470" i="1" s="1"/>
  <c r="AI5471" i="1" s="1"/>
  <c r="AI5472" i="1" s="1"/>
  <c r="AI5473" i="1" s="1"/>
  <c r="AI5474" i="1" s="1"/>
  <c r="AI5475" i="1" s="1"/>
  <c r="AI5476" i="1" s="1"/>
  <c r="AI5477" i="1" s="1"/>
  <c r="AI5478" i="1" s="1"/>
  <c r="AI5479" i="1" s="1"/>
  <c r="AI5480" i="1" s="1"/>
  <c r="AI5481" i="1" s="1"/>
  <c r="AI5482" i="1" s="1"/>
  <c r="AI5483" i="1" s="1"/>
  <c r="AI5484" i="1" s="1"/>
  <c r="AI5485" i="1" s="1"/>
  <c r="AI5486" i="1" s="1"/>
  <c r="AI5487" i="1" s="1"/>
  <c r="AI5488" i="1" s="1"/>
  <c r="AI5489" i="1" s="1"/>
  <c r="AI5490" i="1" s="1"/>
  <c r="AI5491" i="1" s="1"/>
  <c r="AI5492" i="1" s="1"/>
  <c r="AI5493" i="1" s="1"/>
  <c r="AI5494" i="1" s="1"/>
  <c r="AI5495" i="1" s="1"/>
  <c r="AI5496" i="1" s="1"/>
  <c r="AI5497" i="1" s="1"/>
  <c r="AI5498" i="1" s="1"/>
  <c r="AI5499" i="1" s="1"/>
  <c r="AI5500" i="1" s="1"/>
  <c r="AI5501" i="1" s="1"/>
  <c r="AI5502" i="1" s="1"/>
  <c r="AI5503" i="1" s="1"/>
  <c r="AI5504" i="1" s="1"/>
  <c r="AI5505" i="1" s="1"/>
  <c r="AI5506" i="1" s="1"/>
  <c r="AI5507" i="1" s="1"/>
  <c r="AI5508" i="1" s="1"/>
  <c r="AI5509" i="1" s="1"/>
  <c r="AI5510" i="1" s="1"/>
  <c r="AI5511" i="1" s="1"/>
  <c r="AI5512" i="1" s="1"/>
  <c r="AI5513" i="1" s="1"/>
  <c r="AI5514" i="1" s="1"/>
  <c r="AI5515" i="1" s="1"/>
  <c r="AI5516" i="1" s="1"/>
  <c r="AI5517" i="1" s="1"/>
  <c r="AI5518" i="1" s="1"/>
  <c r="AI5519" i="1" s="1"/>
  <c r="AI5520" i="1" s="1"/>
  <c r="AI5521" i="1" s="1"/>
  <c r="AI5522" i="1" s="1"/>
  <c r="AI5523" i="1" s="1"/>
  <c r="AI5524" i="1" s="1"/>
  <c r="AI5525" i="1" s="1"/>
  <c r="AI5526" i="1" s="1"/>
  <c r="AI5527" i="1" s="1"/>
  <c r="AI5528" i="1" s="1"/>
  <c r="AI5529" i="1" s="1"/>
  <c r="AI5530" i="1" s="1"/>
  <c r="AI5531" i="1" s="1"/>
  <c r="AI5532" i="1" s="1"/>
  <c r="AI5533" i="1" s="1"/>
  <c r="AI5534" i="1" s="1"/>
  <c r="AI5535" i="1" s="1"/>
  <c r="AI5536" i="1" s="1"/>
  <c r="AI5537" i="1" s="1"/>
  <c r="AI5538" i="1" s="1"/>
  <c r="AI5539" i="1" s="1"/>
  <c r="AI5540" i="1" s="1"/>
  <c r="AI5541" i="1" s="1"/>
  <c r="AI5542" i="1" s="1"/>
  <c r="AI5543" i="1" s="1"/>
  <c r="AI5544" i="1" s="1"/>
  <c r="AI5545" i="1" s="1"/>
  <c r="AI5546" i="1" s="1"/>
  <c r="AI5547" i="1" s="1"/>
  <c r="AI5548" i="1" s="1"/>
  <c r="AI5549" i="1" s="1"/>
  <c r="AI5550" i="1" s="1"/>
  <c r="AI5551" i="1" s="1"/>
  <c r="AI5552" i="1" s="1"/>
  <c r="AI5553" i="1" s="1"/>
  <c r="AI5554" i="1" s="1"/>
  <c r="AI5555" i="1" s="1"/>
  <c r="AI5556" i="1" s="1"/>
  <c r="AI5557" i="1" s="1"/>
  <c r="AI5558" i="1" s="1"/>
  <c r="AI5559" i="1" s="1"/>
  <c r="AI5560" i="1" s="1"/>
  <c r="AI5561" i="1" s="1"/>
  <c r="AI5562" i="1" s="1"/>
  <c r="AI5563" i="1" s="1"/>
  <c r="AI5564" i="1" s="1"/>
  <c r="AI5565" i="1" s="1"/>
  <c r="AI5566" i="1" s="1"/>
  <c r="AI5567" i="1" s="1"/>
  <c r="AI5568" i="1" s="1"/>
  <c r="AI5569" i="1" s="1"/>
  <c r="AI5570" i="1" s="1"/>
  <c r="AI5571" i="1" s="1"/>
  <c r="AI5572" i="1" s="1"/>
  <c r="AI5573" i="1" s="1"/>
  <c r="AI5574" i="1" s="1"/>
  <c r="AI5575" i="1" s="1"/>
  <c r="AI5576" i="1" s="1"/>
  <c r="AI5577" i="1" s="1"/>
  <c r="AI5578" i="1" s="1"/>
  <c r="AI5579" i="1" s="1"/>
  <c r="AI5580" i="1" s="1"/>
  <c r="AI5581" i="1" s="1"/>
  <c r="AI5582" i="1" s="1"/>
  <c r="AI5583" i="1" s="1"/>
  <c r="AI5584" i="1" s="1"/>
  <c r="AI5585" i="1" s="1"/>
  <c r="AI5586" i="1" s="1"/>
  <c r="AI5587" i="1" s="1"/>
  <c r="AI5588" i="1" s="1"/>
  <c r="AI5589" i="1" s="1"/>
  <c r="AI5590" i="1" s="1"/>
  <c r="AI5591" i="1" s="1"/>
  <c r="AI5592" i="1" s="1"/>
  <c r="AI5593" i="1" s="1"/>
  <c r="AI5594" i="1" s="1"/>
  <c r="AI5595" i="1" s="1"/>
  <c r="AI5596" i="1" s="1"/>
  <c r="AI5597" i="1" s="1"/>
  <c r="AI5598" i="1" s="1"/>
  <c r="AI5599" i="1" s="1"/>
  <c r="AI5600" i="1" s="1"/>
  <c r="AI5601" i="1" s="1"/>
  <c r="AI5602" i="1" s="1"/>
  <c r="AI5603" i="1" s="1"/>
  <c r="AI5604" i="1" s="1"/>
  <c r="AI5605" i="1" s="1"/>
  <c r="AI5606" i="1" s="1"/>
  <c r="AI5607" i="1" s="1"/>
  <c r="AI5608" i="1" s="1"/>
  <c r="AI5609" i="1" s="1"/>
  <c r="AI5610" i="1" s="1"/>
  <c r="AI5611" i="1" s="1"/>
  <c r="AI5612" i="1" s="1"/>
  <c r="AI5613" i="1" s="1"/>
  <c r="AI5614" i="1" s="1"/>
  <c r="AI5615" i="1" s="1"/>
  <c r="AI5616" i="1" s="1"/>
  <c r="AI5617" i="1" s="1"/>
  <c r="AI5618" i="1" s="1"/>
  <c r="AI5619" i="1" s="1"/>
  <c r="AI5620" i="1" s="1"/>
  <c r="AI5621" i="1" s="1"/>
  <c r="AI5622" i="1" s="1"/>
  <c r="AI5623" i="1" s="1"/>
  <c r="AI5624" i="1" s="1"/>
  <c r="AI5625" i="1" s="1"/>
  <c r="AI5626" i="1" s="1"/>
  <c r="AI5627" i="1" s="1"/>
  <c r="AI5628" i="1" s="1"/>
  <c r="AI5629" i="1" s="1"/>
  <c r="AI5630" i="1" s="1"/>
  <c r="AI5631" i="1" s="1"/>
  <c r="AI5632" i="1" s="1"/>
  <c r="AI5633" i="1" s="1"/>
  <c r="AI5634" i="1" s="1"/>
  <c r="AI5635" i="1" s="1"/>
  <c r="AI5636" i="1" s="1"/>
  <c r="AI5637" i="1" s="1"/>
  <c r="AI5638" i="1" s="1"/>
  <c r="AI5639" i="1" s="1"/>
  <c r="AI5640" i="1" s="1"/>
  <c r="AI5641" i="1" s="1"/>
  <c r="AI5642" i="1" s="1"/>
  <c r="AI5643" i="1" s="1"/>
  <c r="AI5644" i="1" s="1"/>
  <c r="AI5645" i="1" s="1"/>
  <c r="AI5646" i="1" s="1"/>
  <c r="AI5647" i="1" s="1"/>
  <c r="AI5648" i="1" s="1"/>
  <c r="AI5649" i="1" s="1"/>
  <c r="AI5650" i="1" s="1"/>
  <c r="AI5651" i="1" s="1"/>
  <c r="AI5652" i="1" s="1"/>
  <c r="AI5653" i="1" s="1"/>
  <c r="AI5654" i="1" s="1"/>
  <c r="AI5655" i="1" s="1"/>
  <c r="AI5656" i="1" s="1"/>
  <c r="AI5657" i="1" s="1"/>
  <c r="AI5658" i="1" s="1"/>
  <c r="AI5659" i="1" s="1"/>
  <c r="AI5660" i="1" s="1"/>
  <c r="AI5661" i="1" s="1"/>
  <c r="AI5662" i="1" s="1"/>
  <c r="AI5663" i="1" s="1"/>
  <c r="AI5664" i="1" s="1"/>
  <c r="AI5665" i="1" s="1"/>
  <c r="AI5666" i="1" s="1"/>
  <c r="AI5667" i="1" s="1"/>
  <c r="AI5668" i="1" s="1"/>
  <c r="AI5669" i="1" s="1"/>
  <c r="AI5670" i="1" s="1"/>
  <c r="AI5671" i="1" s="1"/>
  <c r="AI5672" i="1" s="1"/>
  <c r="AI5673" i="1" s="1"/>
  <c r="AI5674" i="1" s="1"/>
  <c r="AI5675" i="1" s="1"/>
  <c r="AI5676" i="1" s="1"/>
  <c r="AI5677" i="1" s="1"/>
  <c r="AI5678" i="1" s="1"/>
  <c r="AI5679" i="1" s="1"/>
  <c r="AI5680" i="1" s="1"/>
  <c r="AI5681" i="1" s="1"/>
  <c r="AI5682" i="1" s="1"/>
  <c r="AI5683" i="1" s="1"/>
  <c r="AI5684" i="1" s="1"/>
  <c r="AI5685" i="1" s="1"/>
  <c r="AI5686" i="1" s="1"/>
  <c r="AI5687" i="1" s="1"/>
  <c r="AI5688" i="1" s="1"/>
  <c r="AI5689" i="1" s="1"/>
  <c r="AI5690" i="1" s="1"/>
  <c r="AI5691" i="1" s="1"/>
  <c r="AI5692" i="1" s="1"/>
  <c r="AI5693" i="1" s="1"/>
  <c r="AI5694" i="1" s="1"/>
  <c r="AI5695" i="1" s="1"/>
  <c r="AI5696" i="1" s="1"/>
  <c r="AI5697" i="1" s="1"/>
  <c r="AI5698" i="1" s="1"/>
  <c r="AI5699" i="1" s="1"/>
  <c r="AI5700" i="1" s="1"/>
  <c r="AI5701" i="1" s="1"/>
  <c r="AI5702" i="1" s="1"/>
  <c r="AI5703" i="1" s="1"/>
  <c r="AI5704" i="1" s="1"/>
  <c r="AI5705" i="1" s="1"/>
  <c r="AI5706" i="1" s="1"/>
  <c r="AI5707" i="1" s="1"/>
  <c r="AI5708" i="1" s="1"/>
  <c r="AI5709" i="1" s="1"/>
  <c r="AI5710" i="1" s="1"/>
  <c r="AI5711" i="1" s="1"/>
  <c r="AI5712" i="1" s="1"/>
  <c r="AI5713" i="1" s="1"/>
  <c r="AI5714" i="1" s="1"/>
  <c r="AI5715" i="1" s="1"/>
  <c r="AI5716" i="1" s="1"/>
  <c r="AI5717" i="1" s="1"/>
  <c r="AI5718" i="1" s="1"/>
  <c r="AI5719" i="1" s="1"/>
  <c r="AI5720" i="1" s="1"/>
  <c r="AI5721" i="1" s="1"/>
  <c r="AI5722" i="1" s="1"/>
  <c r="AI5723" i="1" s="1"/>
  <c r="AI5724" i="1" s="1"/>
  <c r="AI5725" i="1" s="1"/>
  <c r="AI5726" i="1" s="1"/>
  <c r="AI5727" i="1" s="1"/>
  <c r="AI5728" i="1" s="1"/>
  <c r="AI5729" i="1" s="1"/>
  <c r="AI5730" i="1" s="1"/>
  <c r="AI5731" i="1" s="1"/>
  <c r="AI5732" i="1" s="1"/>
  <c r="AI5733" i="1" s="1"/>
  <c r="AI5734" i="1" s="1"/>
  <c r="AI5735" i="1" s="1"/>
  <c r="AI5736" i="1" s="1"/>
  <c r="AI5737" i="1" s="1"/>
  <c r="AI5738" i="1" s="1"/>
  <c r="AI5739" i="1" s="1"/>
  <c r="AI5740" i="1" s="1"/>
  <c r="AI5741" i="1" s="1"/>
  <c r="AI5742" i="1" s="1"/>
  <c r="AI5743" i="1" s="1"/>
  <c r="AI5744" i="1" s="1"/>
  <c r="AI5745" i="1" s="1"/>
  <c r="AI5746" i="1" s="1"/>
  <c r="AI5747" i="1" s="1"/>
  <c r="AI5748" i="1" s="1"/>
  <c r="AI5749" i="1" s="1"/>
  <c r="AI5750" i="1" s="1"/>
  <c r="AI5751" i="1" s="1"/>
  <c r="AI5752" i="1" s="1"/>
  <c r="AI5753" i="1" s="1"/>
  <c r="AI5754" i="1" s="1"/>
  <c r="AI5755" i="1" s="1"/>
  <c r="AI5756" i="1" s="1"/>
  <c r="AI5757" i="1" s="1"/>
  <c r="AI5758" i="1" s="1"/>
  <c r="AI5759" i="1" s="1"/>
  <c r="AI5760" i="1" s="1"/>
  <c r="AI5761" i="1" s="1"/>
  <c r="AI5762" i="1" s="1"/>
  <c r="AI5763" i="1" s="1"/>
  <c r="AI5764" i="1" s="1"/>
  <c r="AI5765" i="1" s="1"/>
  <c r="AI5766" i="1" s="1"/>
  <c r="AI5767" i="1" s="1"/>
  <c r="AI5768" i="1" s="1"/>
  <c r="AI5769" i="1" s="1"/>
  <c r="AI5770" i="1" s="1"/>
  <c r="AI5771" i="1" s="1"/>
  <c r="AI5772" i="1" s="1"/>
  <c r="AI5773" i="1" s="1"/>
  <c r="AI5774" i="1" s="1"/>
  <c r="AI5775" i="1" s="1"/>
  <c r="AI5776" i="1" s="1"/>
  <c r="AI5777" i="1" s="1"/>
  <c r="AI5778" i="1" s="1"/>
  <c r="AI5779" i="1" s="1"/>
  <c r="AI5780" i="1" s="1"/>
  <c r="AI5781" i="1" s="1"/>
  <c r="AI5782" i="1" s="1"/>
  <c r="AI5783" i="1" s="1"/>
  <c r="AI5784" i="1" s="1"/>
  <c r="AI5785" i="1" s="1"/>
  <c r="AI5786" i="1" s="1"/>
  <c r="AI5787" i="1" s="1"/>
  <c r="AI5788" i="1" s="1"/>
  <c r="AI5789" i="1" s="1"/>
  <c r="AI5790" i="1" s="1"/>
  <c r="AI5791" i="1" s="1"/>
  <c r="AI5792" i="1" s="1"/>
  <c r="AI5793" i="1" s="1"/>
  <c r="AI5794" i="1" s="1"/>
  <c r="AI5795" i="1" s="1"/>
  <c r="AI5796" i="1" s="1"/>
  <c r="AI5797" i="1" s="1"/>
  <c r="AI5798" i="1" s="1"/>
  <c r="AI5799" i="1" s="1"/>
  <c r="AI5800" i="1" s="1"/>
  <c r="AI5801" i="1" s="1"/>
  <c r="AI5802" i="1" s="1"/>
  <c r="AI5803" i="1" s="1"/>
  <c r="AI5804" i="1" s="1"/>
  <c r="AI5805" i="1" s="1"/>
  <c r="AI5806" i="1" s="1"/>
  <c r="AI5807" i="1" s="1"/>
  <c r="AI5808" i="1" s="1"/>
  <c r="AI5809" i="1" s="1"/>
  <c r="AI5810" i="1" s="1"/>
  <c r="AI5811" i="1" s="1"/>
  <c r="AI5812" i="1" s="1"/>
  <c r="AI5813" i="1" s="1"/>
  <c r="AI5814" i="1" s="1"/>
  <c r="AI5815" i="1" s="1"/>
  <c r="AI5816" i="1" s="1"/>
  <c r="AI5817" i="1" s="1"/>
  <c r="AI5818" i="1" s="1"/>
  <c r="AI5819" i="1" s="1"/>
  <c r="AI5820" i="1" s="1"/>
  <c r="AI5821" i="1" s="1"/>
  <c r="AI5822" i="1" s="1"/>
  <c r="AI5823" i="1" s="1"/>
  <c r="AI5824" i="1" s="1"/>
  <c r="AI5825" i="1" s="1"/>
  <c r="AI5826" i="1" s="1"/>
  <c r="AI5827" i="1" s="1"/>
  <c r="AI5828" i="1" s="1"/>
  <c r="AI5829" i="1" s="1"/>
  <c r="AI5830" i="1" s="1"/>
  <c r="AI5831" i="1" s="1"/>
  <c r="AI5832" i="1" s="1"/>
  <c r="AI5833" i="1" s="1"/>
  <c r="AI5834" i="1" s="1"/>
  <c r="AI5835" i="1" s="1"/>
  <c r="AI5836" i="1" s="1"/>
  <c r="AI5837" i="1" s="1"/>
  <c r="AI5838" i="1" s="1"/>
  <c r="AI5839" i="1" s="1"/>
  <c r="AI5840" i="1" s="1"/>
  <c r="AI5841" i="1" s="1"/>
  <c r="AI5842" i="1" s="1"/>
  <c r="AI5843" i="1" s="1"/>
  <c r="AI5844" i="1" s="1"/>
  <c r="AI5845" i="1" s="1"/>
  <c r="AI5846" i="1" s="1"/>
  <c r="AI5847" i="1" s="1"/>
  <c r="AI5848" i="1" s="1"/>
  <c r="AI5849" i="1" s="1"/>
  <c r="AI5850" i="1" s="1"/>
  <c r="AI5851" i="1" s="1"/>
  <c r="AI5852" i="1" s="1"/>
  <c r="AI5853" i="1" s="1"/>
  <c r="AI5854" i="1" s="1"/>
  <c r="AI5855" i="1" s="1"/>
  <c r="AI5856" i="1" s="1"/>
  <c r="AI5857" i="1" s="1"/>
  <c r="AI5858" i="1" s="1"/>
  <c r="AI5859" i="1" s="1"/>
  <c r="AI5860" i="1" s="1"/>
  <c r="AI5861" i="1" s="1"/>
  <c r="AI5862" i="1" s="1"/>
  <c r="AI5863" i="1" s="1"/>
  <c r="AI5864" i="1" s="1"/>
  <c r="AI5865" i="1" s="1"/>
  <c r="AI5866" i="1" s="1"/>
  <c r="AI5867" i="1" s="1"/>
  <c r="AI5868" i="1" s="1"/>
  <c r="AI5869" i="1" s="1"/>
  <c r="AI5870" i="1" s="1"/>
  <c r="AI5871" i="1" s="1"/>
  <c r="AI5872" i="1" s="1"/>
  <c r="AI5873" i="1" s="1"/>
  <c r="AI5874" i="1" s="1"/>
  <c r="AI5875" i="1" s="1"/>
  <c r="AI5876" i="1" s="1"/>
  <c r="AI5877" i="1" s="1"/>
  <c r="AI5878" i="1" s="1"/>
  <c r="AI5879" i="1" s="1"/>
  <c r="AI5880" i="1" s="1"/>
  <c r="AI5881" i="1" s="1"/>
  <c r="AI5882" i="1" s="1"/>
  <c r="AI5883" i="1" s="1"/>
  <c r="AI5884" i="1" s="1"/>
  <c r="AI5885" i="1" s="1"/>
  <c r="AI5886" i="1" s="1"/>
  <c r="AI5887" i="1" s="1"/>
  <c r="AI5888" i="1" s="1"/>
  <c r="AI5889" i="1" s="1"/>
  <c r="AI5890" i="1" s="1"/>
  <c r="AI5891" i="1" s="1"/>
  <c r="AI5892" i="1" s="1"/>
  <c r="AI5893" i="1" s="1"/>
  <c r="AI5894" i="1" s="1"/>
  <c r="AI5895" i="1" s="1"/>
  <c r="AI5896" i="1" s="1"/>
  <c r="AI5897" i="1" s="1"/>
  <c r="AI5898" i="1" s="1"/>
  <c r="AI5899" i="1" s="1"/>
  <c r="AI5900" i="1" s="1"/>
  <c r="AI5901" i="1" s="1"/>
  <c r="AI5902" i="1" s="1"/>
  <c r="AI5903" i="1" s="1"/>
  <c r="AI5904" i="1" s="1"/>
  <c r="AI5905" i="1" s="1"/>
  <c r="AI5906" i="1" s="1"/>
  <c r="AI5907" i="1" s="1"/>
  <c r="AI5908" i="1" s="1"/>
  <c r="AI5909" i="1" s="1"/>
  <c r="AI5910" i="1" s="1"/>
  <c r="AI5911" i="1" s="1"/>
  <c r="AI5912" i="1" s="1"/>
  <c r="AI5913" i="1" s="1"/>
  <c r="AI5914" i="1" s="1"/>
  <c r="AI5915" i="1" s="1"/>
  <c r="AI5916" i="1" s="1"/>
  <c r="AI5917" i="1" s="1"/>
  <c r="AI5918" i="1" s="1"/>
  <c r="AI5919" i="1" s="1"/>
  <c r="AI5920" i="1" s="1"/>
  <c r="AI5921" i="1" s="1"/>
  <c r="AI5922" i="1" s="1"/>
  <c r="AI5923" i="1" s="1"/>
  <c r="AI5924" i="1" s="1"/>
  <c r="AI5925" i="1" s="1"/>
  <c r="AI5926" i="1" s="1"/>
  <c r="AI5927" i="1" s="1"/>
  <c r="AI5928" i="1" s="1"/>
  <c r="AI5929" i="1" s="1"/>
  <c r="AI5930" i="1" s="1"/>
  <c r="AI5931" i="1" s="1"/>
  <c r="AI5932" i="1" s="1"/>
  <c r="AI5933" i="1" s="1"/>
  <c r="AI5934" i="1" s="1"/>
  <c r="AI5935" i="1" s="1"/>
  <c r="AI5936" i="1" s="1"/>
  <c r="AI5937" i="1" s="1"/>
  <c r="AI5938" i="1" s="1"/>
  <c r="AI5939" i="1" s="1"/>
  <c r="AI5940" i="1" s="1"/>
  <c r="AI5941" i="1" s="1"/>
  <c r="AI5942" i="1" s="1"/>
  <c r="AI5943" i="1" s="1"/>
  <c r="AI5944" i="1" s="1"/>
  <c r="AI5945" i="1" s="1"/>
  <c r="AI5946" i="1" s="1"/>
  <c r="AI5947" i="1" s="1"/>
  <c r="AI5948" i="1" s="1"/>
  <c r="AI5949" i="1" s="1"/>
  <c r="AI5950" i="1" s="1"/>
  <c r="AI5951" i="1" s="1"/>
  <c r="AI5952" i="1" s="1"/>
  <c r="AI5953" i="1" s="1"/>
  <c r="AI5954" i="1" s="1"/>
  <c r="AI5955" i="1" s="1"/>
  <c r="AI5956" i="1" s="1"/>
  <c r="AI5957" i="1" s="1"/>
  <c r="AI5958" i="1" s="1"/>
  <c r="AI5959" i="1" s="1"/>
  <c r="AI5960" i="1" s="1"/>
  <c r="AI5961" i="1" s="1"/>
  <c r="AI5962" i="1" s="1"/>
  <c r="AI5963" i="1" s="1"/>
  <c r="AI5964" i="1" s="1"/>
  <c r="AI5965" i="1" s="1"/>
  <c r="AI5966" i="1" s="1"/>
  <c r="AI5967" i="1" s="1"/>
  <c r="AI5968" i="1" s="1"/>
  <c r="AI5969" i="1" s="1"/>
  <c r="AI5970" i="1" s="1"/>
  <c r="AI5971" i="1" s="1"/>
  <c r="AI5972" i="1" s="1"/>
  <c r="AI5973" i="1" s="1"/>
  <c r="AI5974" i="1" s="1"/>
  <c r="AI5975" i="1" s="1"/>
  <c r="AI5976" i="1" s="1"/>
  <c r="AI5977" i="1" s="1"/>
  <c r="AI5978" i="1" s="1"/>
  <c r="AI5979" i="1" s="1"/>
  <c r="AI5980" i="1" s="1"/>
  <c r="AI5981" i="1" s="1"/>
  <c r="AI5982" i="1" s="1"/>
  <c r="AI5983" i="1" s="1"/>
  <c r="AI5984" i="1" s="1"/>
  <c r="AI5985" i="1" s="1"/>
  <c r="AI5986" i="1" s="1"/>
  <c r="AI5987" i="1" s="1"/>
  <c r="AI5988" i="1" s="1"/>
  <c r="AI5989" i="1" s="1"/>
  <c r="AI5990" i="1" s="1"/>
  <c r="AI5991" i="1" s="1"/>
  <c r="AI5992" i="1" s="1"/>
  <c r="AI5993" i="1" s="1"/>
  <c r="AI5994" i="1" s="1"/>
  <c r="AI5995" i="1" s="1"/>
  <c r="AI5996" i="1" s="1"/>
  <c r="AI5997" i="1" s="1"/>
  <c r="AI5998" i="1" s="1"/>
  <c r="AI5999" i="1" s="1"/>
  <c r="AI6000" i="1" s="1"/>
  <c r="AI6001" i="1" s="1"/>
  <c r="AI6002" i="1" s="1"/>
  <c r="AI6003" i="1" s="1"/>
  <c r="AI6004" i="1" s="1"/>
  <c r="AI6005" i="1" s="1"/>
  <c r="AI6006" i="1" s="1"/>
  <c r="AI6007" i="1" s="1"/>
  <c r="AI6008" i="1" s="1"/>
  <c r="AI6009" i="1" s="1"/>
  <c r="AI6010" i="1" s="1"/>
  <c r="AI6011" i="1" s="1"/>
  <c r="AI6012" i="1" s="1"/>
  <c r="AI6013" i="1" s="1"/>
  <c r="AI6014" i="1" s="1"/>
  <c r="AI6015" i="1" s="1"/>
  <c r="AI6016" i="1" s="1"/>
  <c r="AI6017" i="1" s="1"/>
  <c r="AI6018" i="1" s="1"/>
  <c r="AI6019" i="1" s="1"/>
  <c r="AI6020" i="1" s="1"/>
  <c r="AI6021" i="1" s="1"/>
  <c r="AI6022" i="1" s="1"/>
  <c r="AI6023" i="1" s="1"/>
  <c r="AI6024" i="1" s="1"/>
  <c r="AI6025" i="1" s="1"/>
  <c r="AI6026" i="1" s="1"/>
  <c r="AI6027" i="1" s="1"/>
  <c r="AI6028" i="1" s="1"/>
  <c r="AI6029" i="1" s="1"/>
  <c r="AI6030" i="1" s="1"/>
  <c r="AI6031" i="1" s="1"/>
  <c r="AI6032" i="1" s="1"/>
  <c r="AI6033" i="1" s="1"/>
  <c r="AI6034" i="1" s="1"/>
  <c r="AI6035" i="1" s="1"/>
  <c r="AI6036" i="1" s="1"/>
  <c r="AI6037" i="1" s="1"/>
  <c r="AI6038" i="1" s="1"/>
  <c r="AI6039" i="1" s="1"/>
  <c r="AI6040" i="1" s="1"/>
  <c r="AI6041" i="1" s="1"/>
  <c r="AI6042" i="1" s="1"/>
  <c r="AI6043" i="1" s="1"/>
  <c r="AI6044" i="1" s="1"/>
  <c r="AI6045" i="1" s="1"/>
  <c r="AI6046" i="1" s="1"/>
  <c r="AI6047" i="1" s="1"/>
  <c r="AI6048" i="1" s="1"/>
  <c r="AI6049" i="1" s="1"/>
  <c r="AI6050" i="1" s="1"/>
  <c r="AI6051" i="1" s="1"/>
  <c r="AI6052" i="1" s="1"/>
  <c r="AI6053" i="1" s="1"/>
  <c r="AI6054" i="1" s="1"/>
  <c r="AI6055" i="1" s="1"/>
  <c r="AI6056" i="1" s="1"/>
  <c r="AI6057" i="1" s="1"/>
  <c r="AI6058" i="1" s="1"/>
  <c r="AI6059" i="1" s="1"/>
  <c r="AI6060" i="1" s="1"/>
  <c r="AI6061" i="1" s="1"/>
  <c r="AI6062" i="1" s="1"/>
  <c r="AI6063" i="1" s="1"/>
  <c r="AI6064" i="1" s="1"/>
  <c r="AI6065" i="1" s="1"/>
  <c r="AI6066" i="1" s="1"/>
  <c r="AI6067" i="1" s="1"/>
  <c r="AI6068" i="1" s="1"/>
  <c r="AI6069" i="1" s="1"/>
  <c r="AI6070" i="1" s="1"/>
  <c r="AI6071" i="1" s="1"/>
  <c r="AI6072" i="1" s="1"/>
  <c r="AI6073" i="1" s="1"/>
  <c r="AI6074" i="1" s="1"/>
  <c r="AI6075" i="1" s="1"/>
  <c r="AI6076" i="1" s="1"/>
  <c r="AI6077" i="1" s="1"/>
  <c r="AI6078" i="1" s="1"/>
  <c r="AI6079" i="1" s="1"/>
  <c r="AI6080" i="1" s="1"/>
  <c r="AI6081" i="1" s="1"/>
  <c r="AI6082" i="1" s="1"/>
  <c r="AI6083" i="1" s="1"/>
  <c r="AI6084" i="1" s="1"/>
  <c r="AI6085" i="1" s="1"/>
  <c r="AI6086" i="1" s="1"/>
  <c r="AI6087" i="1" s="1"/>
  <c r="AI6088" i="1" s="1"/>
  <c r="AI6089" i="1" s="1"/>
  <c r="AI6090" i="1" s="1"/>
  <c r="AI6091" i="1" s="1"/>
  <c r="AI6092" i="1" s="1"/>
  <c r="AI6093" i="1" s="1"/>
  <c r="AI6094" i="1" s="1"/>
  <c r="AI6095" i="1" s="1"/>
  <c r="AI6096" i="1" s="1"/>
  <c r="AI6097" i="1" s="1"/>
  <c r="AI6098" i="1" s="1"/>
  <c r="AI6099" i="1" s="1"/>
  <c r="AI6100" i="1" s="1"/>
  <c r="AI6101" i="1" s="1"/>
  <c r="AI6102" i="1" s="1"/>
  <c r="AI6103" i="1" s="1"/>
  <c r="AI6104" i="1" s="1"/>
  <c r="AI6105" i="1" s="1"/>
  <c r="AI6106" i="1" s="1"/>
  <c r="AI6107" i="1" s="1"/>
  <c r="AI6108" i="1" s="1"/>
  <c r="AI6109" i="1" s="1"/>
  <c r="AI6110" i="1" s="1"/>
  <c r="AI6111" i="1" s="1"/>
  <c r="AI6112" i="1" s="1"/>
  <c r="AI6113" i="1" s="1"/>
  <c r="AI6114" i="1" s="1"/>
  <c r="AI6115" i="1" s="1"/>
  <c r="AI6116" i="1" s="1"/>
  <c r="AI6117" i="1" s="1"/>
  <c r="AI6118" i="1" s="1"/>
  <c r="AI6119" i="1" s="1"/>
  <c r="AI6120" i="1" s="1"/>
  <c r="AI6121" i="1" s="1"/>
  <c r="AI6122" i="1" s="1"/>
  <c r="AI6123" i="1" s="1"/>
  <c r="AI6124" i="1" s="1"/>
  <c r="AI6125" i="1" s="1"/>
  <c r="AI6126" i="1" s="1"/>
  <c r="AI6127" i="1" s="1"/>
  <c r="AI6128" i="1" s="1"/>
  <c r="AI6129" i="1" s="1"/>
  <c r="AI6130" i="1" s="1"/>
  <c r="AI6131" i="1" s="1"/>
  <c r="AI6132" i="1" s="1"/>
  <c r="AI6133" i="1" s="1"/>
  <c r="AI6134" i="1" s="1"/>
  <c r="AI6135" i="1" s="1"/>
  <c r="AI6136" i="1" s="1"/>
  <c r="AI6137" i="1" s="1"/>
  <c r="AI6138" i="1" s="1"/>
  <c r="AI6139" i="1" s="1"/>
  <c r="AI6140" i="1" s="1"/>
  <c r="AI6141" i="1" s="1"/>
  <c r="AI6142" i="1" s="1"/>
  <c r="AI6143" i="1" s="1"/>
  <c r="AI6144" i="1" s="1"/>
  <c r="AI6145" i="1" s="1"/>
  <c r="AI6146" i="1" s="1"/>
  <c r="AI6147" i="1" s="1"/>
  <c r="AI6148" i="1" s="1"/>
  <c r="AI6149" i="1" s="1"/>
  <c r="AI6150" i="1" s="1"/>
  <c r="AI6151" i="1" s="1"/>
  <c r="AI6152" i="1" s="1"/>
  <c r="AI6153" i="1" s="1"/>
  <c r="AI6154" i="1" s="1"/>
  <c r="AI6155" i="1" s="1"/>
  <c r="AI6156" i="1" s="1"/>
  <c r="AI6157" i="1" s="1"/>
  <c r="AI6158" i="1" s="1"/>
  <c r="AI6159" i="1" s="1"/>
  <c r="AI6160" i="1" s="1"/>
  <c r="AI6161" i="1" s="1"/>
  <c r="AI6162" i="1" s="1"/>
  <c r="AI6163" i="1" s="1"/>
  <c r="AI6164" i="1" s="1"/>
  <c r="AI6165" i="1" s="1"/>
  <c r="AI6166" i="1" s="1"/>
  <c r="AI6167" i="1" s="1"/>
  <c r="AI6168" i="1" s="1"/>
  <c r="AI6169" i="1" s="1"/>
  <c r="AI6170" i="1" s="1"/>
  <c r="AI6171" i="1" s="1"/>
  <c r="AI6172" i="1" s="1"/>
  <c r="AI6173" i="1" s="1"/>
  <c r="AI6174" i="1" s="1"/>
  <c r="AI6175" i="1" s="1"/>
  <c r="AI6176" i="1" s="1"/>
  <c r="AI6177" i="1" s="1"/>
  <c r="AI6178" i="1" s="1"/>
  <c r="AI6179" i="1" s="1"/>
  <c r="AI6180" i="1" s="1"/>
  <c r="AI6181" i="1" s="1"/>
  <c r="AI6182" i="1" s="1"/>
  <c r="AI6183" i="1" s="1"/>
  <c r="AI6184" i="1" s="1"/>
  <c r="AI6185" i="1" s="1"/>
  <c r="AI6186" i="1" s="1"/>
  <c r="AI6187" i="1" s="1"/>
  <c r="AI6188" i="1" s="1"/>
  <c r="AI6189" i="1" s="1"/>
  <c r="AI6190" i="1" s="1"/>
  <c r="AI6191" i="1" s="1"/>
  <c r="AI6192" i="1" s="1"/>
  <c r="AI6193" i="1" s="1"/>
  <c r="AI6194" i="1" s="1"/>
  <c r="AI6195" i="1" s="1"/>
  <c r="AI6196" i="1" s="1"/>
  <c r="AI6197" i="1" s="1"/>
  <c r="AI6198" i="1" s="1"/>
  <c r="AI6199" i="1" s="1"/>
  <c r="AI6200" i="1" s="1"/>
  <c r="AI6201" i="1" s="1"/>
  <c r="AI6202" i="1" s="1"/>
  <c r="AI6203" i="1" s="1"/>
  <c r="AI6204" i="1" s="1"/>
  <c r="AI6205" i="1" s="1"/>
  <c r="AI6206" i="1" s="1"/>
  <c r="AI6207" i="1" s="1"/>
  <c r="AI6208" i="1" s="1"/>
  <c r="AI6209" i="1" s="1"/>
  <c r="AI6210" i="1" s="1"/>
  <c r="AI6211" i="1" s="1"/>
  <c r="AI6212" i="1" s="1"/>
  <c r="AI6213" i="1" s="1"/>
  <c r="AI6214" i="1" s="1"/>
  <c r="AI6215" i="1" s="1"/>
  <c r="AI6216" i="1" s="1"/>
  <c r="AI6217" i="1" s="1"/>
  <c r="AI6218" i="1" s="1"/>
  <c r="AI6219" i="1" s="1"/>
  <c r="AI6220" i="1" s="1"/>
  <c r="AI6221" i="1" s="1"/>
  <c r="AI6222" i="1" s="1"/>
  <c r="AI6223" i="1" s="1"/>
  <c r="AI6224" i="1" s="1"/>
  <c r="AI6225" i="1" s="1"/>
  <c r="AI6226" i="1" s="1"/>
  <c r="AI6227" i="1" s="1"/>
  <c r="AI6228" i="1" s="1"/>
  <c r="AI6229" i="1" s="1"/>
  <c r="AI6230" i="1" s="1"/>
  <c r="AI6231" i="1" s="1"/>
  <c r="AI6232" i="1" s="1"/>
  <c r="AI6233" i="1" s="1"/>
  <c r="AI6234" i="1" s="1"/>
  <c r="AI6235" i="1" s="1"/>
  <c r="AI6236" i="1" s="1"/>
  <c r="AI6237" i="1" s="1"/>
  <c r="AI6238" i="1" s="1"/>
  <c r="AI6239" i="1" s="1"/>
  <c r="AI6240" i="1" s="1"/>
  <c r="AI6241" i="1" s="1"/>
  <c r="AI6242" i="1" s="1"/>
  <c r="AI6243" i="1" s="1"/>
  <c r="AI6244" i="1" s="1"/>
  <c r="AI6245" i="1" s="1"/>
  <c r="AI6246" i="1" s="1"/>
  <c r="AI6247" i="1" s="1"/>
  <c r="AI6248" i="1" s="1"/>
  <c r="AI6249" i="1" s="1"/>
  <c r="AI6250" i="1" s="1"/>
  <c r="AI6251" i="1" s="1"/>
  <c r="AI6252" i="1" s="1"/>
  <c r="AI6253" i="1" s="1"/>
  <c r="AI6254" i="1" s="1"/>
  <c r="AI6255" i="1" s="1"/>
  <c r="AI6256" i="1" s="1"/>
  <c r="AI6257" i="1" s="1"/>
  <c r="AI6258" i="1" s="1"/>
  <c r="AI6259" i="1" s="1"/>
  <c r="AI6260" i="1" s="1"/>
  <c r="AI6261" i="1" s="1"/>
  <c r="AI6262" i="1" s="1"/>
  <c r="AI6263" i="1" s="1"/>
  <c r="AI6264" i="1" s="1"/>
  <c r="AI6265" i="1" s="1"/>
  <c r="AI6266" i="1" s="1"/>
  <c r="AI6267" i="1" s="1"/>
  <c r="AI6268" i="1" s="1"/>
  <c r="AI6269" i="1" s="1"/>
  <c r="AI6270" i="1" s="1"/>
  <c r="AI6271" i="1" s="1"/>
  <c r="AI6272" i="1" s="1"/>
  <c r="AI6273" i="1" s="1"/>
  <c r="AI6274" i="1" s="1"/>
  <c r="AI6275" i="1" s="1"/>
  <c r="AI6276" i="1" s="1"/>
  <c r="AI6277" i="1" s="1"/>
  <c r="AI6278" i="1" s="1"/>
  <c r="AI6279" i="1" s="1"/>
  <c r="AI6280" i="1" s="1"/>
  <c r="AI6281" i="1" s="1"/>
  <c r="AI6282" i="1" s="1"/>
  <c r="AI6283" i="1" s="1"/>
  <c r="AI6284" i="1" s="1"/>
  <c r="AI6285" i="1" s="1"/>
  <c r="AI6286" i="1" s="1"/>
  <c r="AI6287" i="1" s="1"/>
  <c r="AI6288" i="1" s="1"/>
  <c r="AI6289" i="1" s="1"/>
  <c r="AI6290" i="1" s="1"/>
  <c r="AI6291" i="1" s="1"/>
  <c r="AI6292" i="1" s="1"/>
  <c r="AI6293" i="1" s="1"/>
  <c r="AI6294" i="1" s="1"/>
  <c r="AI6295" i="1" s="1"/>
  <c r="AI6296" i="1" s="1"/>
  <c r="AI6297" i="1" s="1"/>
  <c r="AI6298" i="1" s="1"/>
  <c r="AI6299" i="1" s="1"/>
  <c r="AI6300" i="1" s="1"/>
  <c r="AI6301" i="1" s="1"/>
  <c r="AI6302" i="1" s="1"/>
  <c r="AI6303" i="1" s="1"/>
  <c r="AI6304" i="1" s="1"/>
  <c r="AI6305" i="1" s="1"/>
  <c r="AI6306" i="1" s="1"/>
  <c r="AI6307" i="1" s="1"/>
  <c r="AI6308" i="1" s="1"/>
  <c r="AI6309" i="1" s="1"/>
  <c r="AI6310" i="1" s="1"/>
  <c r="AI6311" i="1" s="1"/>
  <c r="AI6312" i="1" s="1"/>
  <c r="AI6313" i="1" s="1"/>
  <c r="AI6314" i="1" s="1"/>
  <c r="AI6315" i="1" s="1"/>
  <c r="AI6316" i="1" s="1"/>
  <c r="AI6317" i="1" s="1"/>
  <c r="AI6318" i="1" s="1"/>
  <c r="AI6319" i="1" s="1"/>
  <c r="AI6320" i="1" s="1"/>
  <c r="AI6321" i="1" s="1"/>
  <c r="AI6322" i="1" s="1"/>
  <c r="AI6323" i="1" s="1"/>
  <c r="AI6324" i="1" s="1"/>
  <c r="AI6325" i="1" s="1"/>
  <c r="AI6326" i="1" s="1"/>
  <c r="AI6327" i="1" s="1"/>
  <c r="AI6328" i="1" s="1"/>
  <c r="AI6329" i="1" s="1"/>
  <c r="AI6330" i="1" s="1"/>
  <c r="AI6331" i="1" s="1"/>
  <c r="AI6332" i="1" s="1"/>
  <c r="AI6333" i="1" s="1"/>
  <c r="AI6334" i="1" s="1"/>
  <c r="AI6335" i="1" s="1"/>
  <c r="AI6336" i="1" s="1"/>
  <c r="AI6337" i="1" s="1"/>
  <c r="AI6338" i="1" s="1"/>
  <c r="AI6339" i="1" s="1"/>
  <c r="AI6340" i="1" s="1"/>
  <c r="AI6341" i="1" s="1"/>
  <c r="AI6342" i="1" s="1"/>
  <c r="AI6343" i="1" s="1"/>
  <c r="AI6344" i="1" s="1"/>
  <c r="AI6345" i="1" s="1"/>
  <c r="AI6346" i="1" s="1"/>
  <c r="AI6347" i="1" s="1"/>
  <c r="AI6348" i="1" s="1"/>
  <c r="AI6349" i="1" s="1"/>
  <c r="AI6350" i="1" s="1"/>
  <c r="AI6351" i="1" s="1"/>
  <c r="AI6352" i="1" s="1"/>
  <c r="AI6353" i="1" s="1"/>
  <c r="AI6354" i="1" s="1"/>
  <c r="AI6355" i="1" s="1"/>
  <c r="AI6356" i="1" s="1"/>
  <c r="AI6357" i="1" s="1"/>
  <c r="AI6358" i="1" s="1"/>
  <c r="AI6359" i="1" s="1"/>
  <c r="AI6360" i="1" s="1"/>
  <c r="AI6361" i="1" s="1"/>
  <c r="AI6362" i="1" s="1"/>
  <c r="AI6363" i="1" s="1"/>
  <c r="AI6364" i="1" s="1"/>
  <c r="AI6365" i="1" s="1"/>
  <c r="AI6366" i="1" s="1"/>
  <c r="AI6367" i="1" s="1"/>
  <c r="AI6368" i="1" s="1"/>
  <c r="AI6369" i="1" s="1"/>
  <c r="AI6370" i="1" s="1"/>
  <c r="AI6371" i="1" s="1"/>
  <c r="AI6372" i="1" s="1"/>
  <c r="AI6373" i="1" s="1"/>
  <c r="AI6374" i="1" s="1"/>
  <c r="AI6375" i="1" s="1"/>
  <c r="AI6376" i="1" s="1"/>
  <c r="AI6377" i="1" s="1"/>
  <c r="AI6378" i="1" s="1"/>
  <c r="AI6379" i="1" s="1"/>
  <c r="AI6380" i="1" s="1"/>
  <c r="AI6381" i="1" s="1"/>
  <c r="AI6382" i="1" s="1"/>
  <c r="AI6383" i="1" s="1"/>
  <c r="AI6384" i="1" s="1"/>
  <c r="AI6385" i="1" s="1"/>
  <c r="AI6386" i="1" s="1"/>
  <c r="AI6387" i="1" s="1"/>
  <c r="AI6388" i="1" s="1"/>
  <c r="AI6389" i="1" s="1"/>
  <c r="AI6390" i="1" s="1"/>
  <c r="AI6391" i="1" s="1"/>
  <c r="AI6392" i="1" s="1"/>
  <c r="AI6393" i="1" s="1"/>
  <c r="AI6394" i="1" s="1"/>
  <c r="AI6395" i="1" s="1"/>
  <c r="AI6396" i="1" s="1"/>
  <c r="AI6397" i="1" s="1"/>
  <c r="AI6398" i="1" s="1"/>
  <c r="AI6399" i="1" s="1"/>
  <c r="AI6400" i="1" s="1"/>
  <c r="AI6401" i="1" s="1"/>
  <c r="AI6402" i="1" s="1"/>
  <c r="AI6403" i="1" s="1"/>
  <c r="AI6404" i="1" s="1"/>
  <c r="AI6405" i="1" s="1"/>
  <c r="AI6406" i="1" s="1"/>
  <c r="AI6407" i="1" s="1"/>
  <c r="AI6408" i="1" s="1"/>
  <c r="AI6409" i="1" s="1"/>
  <c r="AI6410" i="1" s="1"/>
  <c r="AI6411" i="1" s="1"/>
  <c r="AI6412" i="1" s="1"/>
  <c r="AI6413" i="1" s="1"/>
  <c r="AI6414" i="1" s="1"/>
  <c r="AI6415" i="1" s="1"/>
  <c r="AI6416" i="1" s="1"/>
  <c r="AI6417" i="1" s="1"/>
  <c r="AI6418" i="1" s="1"/>
  <c r="AI6419" i="1" s="1"/>
  <c r="AI6420" i="1" s="1"/>
  <c r="AI6421" i="1" s="1"/>
  <c r="AI6422" i="1" s="1"/>
  <c r="AI6423" i="1" s="1"/>
  <c r="AI6424" i="1" s="1"/>
  <c r="AI6425" i="1" s="1"/>
  <c r="AI6426" i="1" s="1"/>
  <c r="AI6427" i="1" s="1"/>
  <c r="AI6428" i="1" s="1"/>
  <c r="AI6429" i="1" s="1"/>
  <c r="AI6430" i="1" s="1"/>
  <c r="AI6431" i="1" s="1"/>
  <c r="AI6432" i="1" s="1"/>
  <c r="AI6433" i="1" s="1"/>
  <c r="AI6434" i="1" s="1"/>
  <c r="AI6435" i="1" s="1"/>
  <c r="AI6436" i="1" s="1"/>
  <c r="AI6437" i="1" s="1"/>
  <c r="AI6438" i="1" s="1"/>
  <c r="AI6439" i="1" s="1"/>
  <c r="AI6440" i="1" s="1"/>
  <c r="AI6441" i="1" s="1"/>
  <c r="AI6442" i="1" s="1"/>
  <c r="AI6443" i="1" s="1"/>
  <c r="AI6444" i="1" s="1"/>
  <c r="AI6445" i="1" s="1"/>
  <c r="AI6446" i="1" s="1"/>
  <c r="AI6447" i="1" s="1"/>
  <c r="AI6448" i="1" s="1"/>
  <c r="AI6449" i="1" s="1"/>
  <c r="AI6450" i="1" s="1"/>
  <c r="AI6451" i="1" s="1"/>
  <c r="AI6452" i="1" s="1"/>
  <c r="AI6453" i="1" s="1"/>
  <c r="AI6454" i="1" s="1"/>
  <c r="AI6455" i="1" s="1"/>
  <c r="AI6456" i="1" s="1"/>
  <c r="AI6457" i="1" s="1"/>
  <c r="AI6458" i="1" s="1"/>
  <c r="AI6459" i="1" s="1"/>
  <c r="AI6460" i="1" s="1"/>
  <c r="AI6461" i="1" s="1"/>
  <c r="AI6462" i="1" s="1"/>
  <c r="AI6463" i="1" s="1"/>
  <c r="AI6464" i="1" s="1"/>
  <c r="AI6465" i="1" s="1"/>
  <c r="AI6466" i="1" s="1"/>
  <c r="AI6467" i="1" s="1"/>
  <c r="AI6468" i="1" s="1"/>
  <c r="AI6469" i="1" s="1"/>
  <c r="AI6470" i="1" s="1"/>
  <c r="AI6471" i="1" s="1"/>
  <c r="AI6472" i="1" s="1"/>
  <c r="AI6473" i="1" s="1"/>
  <c r="AI6474" i="1" s="1"/>
  <c r="AI6475" i="1" s="1"/>
  <c r="AI6476" i="1" s="1"/>
  <c r="AI6477" i="1" s="1"/>
  <c r="AI6478" i="1" s="1"/>
  <c r="AI6479" i="1" s="1"/>
  <c r="AI6480" i="1" s="1"/>
  <c r="AI6481" i="1" s="1"/>
  <c r="AI6482" i="1" s="1"/>
  <c r="AI6483" i="1" s="1"/>
  <c r="AI6484" i="1" s="1"/>
  <c r="AI6485" i="1" s="1"/>
  <c r="AI6486" i="1" s="1"/>
  <c r="AI6487" i="1" s="1"/>
  <c r="AI6488" i="1" s="1"/>
  <c r="AI6489" i="1" s="1"/>
  <c r="AI6490" i="1" s="1"/>
  <c r="AI6491" i="1" s="1"/>
  <c r="AI6492" i="1" s="1"/>
  <c r="AI6493" i="1" s="1"/>
  <c r="AI6494" i="1" s="1"/>
  <c r="AI6495" i="1" s="1"/>
  <c r="AI6496" i="1" s="1"/>
  <c r="AI6497" i="1" s="1"/>
  <c r="AI6498" i="1" s="1"/>
  <c r="AI6499" i="1" s="1"/>
  <c r="AI6500" i="1" s="1"/>
  <c r="AI6501" i="1" s="1"/>
  <c r="AI6502" i="1" s="1"/>
  <c r="AI6503" i="1" s="1"/>
  <c r="AI6504" i="1" s="1"/>
  <c r="AI6505" i="1" s="1"/>
  <c r="AI6506" i="1" s="1"/>
  <c r="AI6507" i="1" s="1"/>
  <c r="AI6508" i="1" s="1"/>
  <c r="AI6509" i="1" s="1"/>
  <c r="AI6510" i="1" s="1"/>
  <c r="AI6511" i="1" s="1"/>
  <c r="AI6512" i="1" s="1"/>
  <c r="AI6513" i="1" s="1"/>
  <c r="AI6514" i="1" s="1"/>
  <c r="AI6515" i="1" s="1"/>
  <c r="AI6516" i="1" s="1"/>
  <c r="AI6517" i="1" s="1"/>
  <c r="AI6518" i="1" s="1"/>
  <c r="AI6519" i="1" s="1"/>
  <c r="AI6520" i="1" s="1"/>
  <c r="AI6521" i="1" s="1"/>
  <c r="AI6522" i="1" s="1"/>
  <c r="AI6523" i="1" s="1"/>
  <c r="AI6524" i="1" s="1"/>
  <c r="AI6525" i="1" s="1"/>
  <c r="AI6526" i="1" s="1"/>
  <c r="AI6527" i="1" s="1"/>
  <c r="AI6528" i="1" s="1"/>
  <c r="AI6529" i="1" s="1"/>
  <c r="AI6530" i="1" s="1"/>
  <c r="AI6531" i="1" s="1"/>
  <c r="AI6532" i="1" s="1"/>
  <c r="AI6533" i="1" s="1"/>
  <c r="AI6534" i="1" s="1"/>
  <c r="AI6535" i="1" s="1"/>
  <c r="AI6536" i="1" s="1"/>
  <c r="AI6537" i="1" s="1"/>
  <c r="AI6538" i="1" s="1"/>
  <c r="AI6539" i="1" s="1"/>
  <c r="AI6540" i="1" s="1"/>
  <c r="AI6541" i="1" s="1"/>
  <c r="AI6542" i="1" s="1"/>
  <c r="AI6543" i="1" s="1"/>
  <c r="AI6544" i="1" s="1"/>
  <c r="AI6545" i="1" s="1"/>
  <c r="AI6546" i="1" s="1"/>
  <c r="AI6547" i="1" s="1"/>
  <c r="AI6548" i="1" s="1"/>
  <c r="AI6549" i="1" s="1"/>
  <c r="AI6550" i="1" s="1"/>
  <c r="AI6551" i="1" s="1"/>
  <c r="AI6552" i="1" s="1"/>
  <c r="AI6553" i="1" s="1"/>
  <c r="AI6554" i="1" s="1"/>
  <c r="AI6555" i="1" s="1"/>
  <c r="AI6556" i="1" s="1"/>
  <c r="AI6557" i="1" s="1"/>
  <c r="AI6558" i="1" s="1"/>
  <c r="AI6559" i="1" s="1"/>
  <c r="AI6560" i="1" s="1"/>
  <c r="AI6561" i="1" s="1"/>
  <c r="AI6562" i="1" s="1"/>
  <c r="AI6563" i="1" s="1"/>
  <c r="AI6564" i="1" s="1"/>
  <c r="AI6565" i="1" s="1"/>
  <c r="AI6566" i="1" s="1"/>
  <c r="AI6567" i="1" s="1"/>
  <c r="AI6568" i="1" s="1"/>
  <c r="AI6569" i="1" s="1"/>
  <c r="AI6570" i="1" s="1"/>
  <c r="AI6571" i="1" s="1"/>
  <c r="AI6572" i="1" s="1"/>
  <c r="AI6573" i="1" s="1"/>
  <c r="AI6574" i="1" s="1"/>
  <c r="AI6575" i="1" s="1"/>
  <c r="AI6576" i="1" s="1"/>
  <c r="AI6577" i="1" s="1"/>
  <c r="AI6578" i="1" s="1"/>
  <c r="AI6579" i="1" s="1"/>
  <c r="AI6580" i="1" s="1"/>
  <c r="AI6581" i="1" s="1"/>
  <c r="AI6582" i="1" s="1"/>
  <c r="AI6583" i="1" s="1"/>
  <c r="AI6584" i="1" s="1"/>
  <c r="AI6585" i="1" s="1"/>
  <c r="AI6586" i="1" s="1"/>
  <c r="AI6587" i="1" s="1"/>
  <c r="AI6588" i="1" s="1"/>
  <c r="AI6589" i="1" s="1"/>
  <c r="AI6590" i="1" s="1"/>
  <c r="AI6591" i="1" s="1"/>
  <c r="AI6592" i="1" s="1"/>
  <c r="AI6593" i="1" s="1"/>
  <c r="AI6594" i="1" s="1"/>
  <c r="AI6595" i="1" s="1"/>
  <c r="AI6596" i="1" s="1"/>
  <c r="AI6597" i="1" s="1"/>
  <c r="AI6598" i="1" s="1"/>
  <c r="AI6599" i="1" s="1"/>
  <c r="AI6600" i="1" s="1"/>
  <c r="AI6601" i="1" s="1"/>
  <c r="AI6602" i="1" s="1"/>
  <c r="AI6603" i="1" s="1"/>
  <c r="AI6604" i="1" s="1"/>
  <c r="AI6605" i="1" s="1"/>
  <c r="AI6606" i="1" s="1"/>
  <c r="AI6607" i="1" s="1"/>
  <c r="AI6608" i="1" s="1"/>
  <c r="AI6609" i="1" s="1"/>
  <c r="AI6610" i="1" s="1"/>
  <c r="AI6611" i="1" s="1"/>
  <c r="AI6612" i="1" s="1"/>
  <c r="AI6613" i="1" s="1"/>
  <c r="AI6614" i="1" s="1"/>
  <c r="AI6615" i="1" s="1"/>
  <c r="AI6616" i="1" s="1"/>
  <c r="AI6617" i="1" s="1"/>
  <c r="AI6618" i="1" s="1"/>
  <c r="AI6619" i="1" s="1"/>
  <c r="AI6620" i="1" s="1"/>
  <c r="AI6621" i="1" s="1"/>
  <c r="AI6622" i="1" s="1"/>
  <c r="AI6623" i="1" s="1"/>
  <c r="AI6624" i="1" s="1"/>
  <c r="AI6625" i="1" s="1"/>
  <c r="AI6626" i="1" s="1"/>
  <c r="AI6627" i="1" s="1"/>
  <c r="AI6628" i="1" s="1"/>
  <c r="AI6629" i="1" s="1"/>
  <c r="AI6630" i="1" s="1"/>
  <c r="AI6631" i="1" s="1"/>
  <c r="AI6632" i="1" s="1"/>
  <c r="AI6633" i="1" s="1"/>
  <c r="AI6634" i="1" s="1"/>
  <c r="AI6635" i="1" s="1"/>
  <c r="AI6636" i="1" s="1"/>
  <c r="AI6637" i="1" s="1"/>
  <c r="AI6638" i="1" s="1"/>
  <c r="AI6639" i="1" s="1"/>
  <c r="AI6640" i="1" s="1"/>
  <c r="AI6641" i="1" s="1"/>
  <c r="AI6642" i="1" s="1"/>
  <c r="AI6643" i="1" s="1"/>
  <c r="AI6644" i="1" s="1"/>
  <c r="AI6645" i="1" s="1"/>
  <c r="AI6646" i="1" s="1"/>
  <c r="AI6647" i="1" s="1"/>
  <c r="AI6648" i="1" s="1"/>
  <c r="AI6649" i="1" s="1"/>
  <c r="AI6650" i="1" s="1"/>
  <c r="AI6651" i="1" s="1"/>
  <c r="AI6652" i="1" s="1"/>
  <c r="AI6653" i="1" s="1"/>
  <c r="AI6654" i="1" s="1"/>
  <c r="AI6655" i="1" s="1"/>
  <c r="AI6656" i="1" s="1"/>
  <c r="AI6657" i="1" s="1"/>
  <c r="AI6658" i="1" s="1"/>
  <c r="AI6659" i="1" s="1"/>
  <c r="AI6660" i="1" s="1"/>
  <c r="AI6661" i="1" s="1"/>
  <c r="AI6662" i="1" s="1"/>
  <c r="AI6663" i="1" s="1"/>
  <c r="AI6664" i="1" s="1"/>
  <c r="AI6665" i="1" s="1"/>
  <c r="AI6666" i="1" s="1"/>
  <c r="AI6667" i="1" s="1"/>
  <c r="AI6668" i="1" s="1"/>
  <c r="AI6669" i="1" s="1"/>
  <c r="AI6670" i="1" s="1"/>
  <c r="AI6671" i="1" s="1"/>
  <c r="AI6672" i="1" s="1"/>
  <c r="AI6673" i="1" s="1"/>
  <c r="AI6674" i="1" s="1"/>
  <c r="AI6675" i="1" s="1"/>
  <c r="AI6676" i="1" s="1"/>
  <c r="AI6677" i="1" s="1"/>
  <c r="AI6678" i="1" s="1"/>
  <c r="AI6679" i="1" s="1"/>
  <c r="AI6680" i="1" s="1"/>
  <c r="AI6681" i="1" s="1"/>
  <c r="AI6682" i="1" s="1"/>
  <c r="AI6683" i="1" s="1"/>
  <c r="AI6684" i="1" s="1"/>
  <c r="AI6685" i="1" s="1"/>
  <c r="AI6686" i="1" s="1"/>
  <c r="AI6687" i="1" s="1"/>
  <c r="AI6688" i="1" s="1"/>
  <c r="AI6689" i="1" s="1"/>
  <c r="AI6690" i="1" s="1"/>
  <c r="AI6691" i="1" s="1"/>
  <c r="AI6692" i="1" s="1"/>
  <c r="AI6693" i="1" s="1"/>
  <c r="AI6694" i="1" s="1"/>
  <c r="AI6695" i="1" s="1"/>
  <c r="AI6696" i="1" s="1"/>
  <c r="AI6697" i="1" s="1"/>
  <c r="AI6698" i="1" s="1"/>
  <c r="AI6699" i="1" s="1"/>
  <c r="AI6700" i="1" s="1"/>
  <c r="AI6701" i="1" s="1"/>
  <c r="AI6702" i="1" s="1"/>
  <c r="AI6703" i="1" s="1"/>
  <c r="AI6704" i="1" s="1"/>
  <c r="AI6705" i="1" s="1"/>
  <c r="AI6706" i="1" s="1"/>
  <c r="AI6707" i="1" s="1"/>
  <c r="AI6708" i="1" s="1"/>
  <c r="AI6709" i="1" s="1"/>
  <c r="AI6710" i="1" s="1"/>
  <c r="AI6711" i="1" s="1"/>
  <c r="AI6712" i="1" s="1"/>
  <c r="AI6713" i="1" s="1"/>
  <c r="AI6714" i="1" s="1"/>
  <c r="AI6715" i="1" s="1"/>
  <c r="AI6716" i="1" s="1"/>
  <c r="AI6717" i="1" s="1"/>
  <c r="AI6718" i="1" s="1"/>
  <c r="AI6719" i="1" s="1"/>
  <c r="AI6720" i="1" s="1"/>
  <c r="AI6721" i="1" s="1"/>
  <c r="AI6722" i="1" s="1"/>
  <c r="AI6723" i="1" s="1"/>
  <c r="AI6724" i="1" s="1"/>
  <c r="AI6725" i="1" s="1"/>
  <c r="AI6726" i="1" s="1"/>
  <c r="AI6727" i="1" s="1"/>
  <c r="AI6728" i="1" s="1"/>
  <c r="AI6729" i="1" s="1"/>
  <c r="AI6730" i="1" s="1"/>
  <c r="AI6731" i="1" s="1"/>
  <c r="AI6732" i="1" s="1"/>
  <c r="AI6733" i="1" s="1"/>
  <c r="AI6734" i="1" s="1"/>
  <c r="AI6735" i="1" s="1"/>
  <c r="AI6736" i="1" s="1"/>
  <c r="AI6737" i="1" s="1"/>
  <c r="AI6738" i="1" s="1"/>
  <c r="AI6739" i="1" s="1"/>
  <c r="AI6740" i="1" s="1"/>
  <c r="AI6741" i="1" s="1"/>
  <c r="AI6742" i="1" s="1"/>
  <c r="AI6743" i="1" s="1"/>
  <c r="AI6744" i="1" s="1"/>
  <c r="AI6745" i="1" s="1"/>
  <c r="AI6746" i="1" s="1"/>
  <c r="AI6747" i="1" s="1"/>
  <c r="AI6748" i="1" s="1"/>
  <c r="AI6749" i="1" s="1"/>
  <c r="AI6750" i="1" s="1"/>
  <c r="AI6751" i="1" s="1"/>
  <c r="AI6752" i="1" s="1"/>
  <c r="AI6753" i="1" s="1"/>
  <c r="AI6754" i="1" s="1"/>
  <c r="AI6755" i="1" s="1"/>
  <c r="AI6756" i="1" s="1"/>
  <c r="AI6757" i="1" s="1"/>
  <c r="AI6758" i="1" s="1"/>
  <c r="AI6759" i="1" s="1"/>
  <c r="AI6760" i="1" s="1"/>
  <c r="AI6761" i="1" s="1"/>
  <c r="AI6762" i="1" s="1"/>
  <c r="AI6763" i="1" s="1"/>
  <c r="AI6764" i="1" s="1"/>
  <c r="AI6765" i="1" s="1"/>
  <c r="AI6766" i="1" s="1"/>
  <c r="AI6767" i="1" s="1"/>
  <c r="AI6768" i="1" s="1"/>
  <c r="AI6769" i="1" s="1"/>
  <c r="AI6770" i="1" s="1"/>
  <c r="AI6771" i="1" s="1"/>
  <c r="AI6772" i="1" s="1"/>
  <c r="AI6773" i="1" s="1"/>
  <c r="AI6774" i="1" s="1"/>
  <c r="AI6775" i="1" s="1"/>
  <c r="AI6776" i="1" s="1"/>
  <c r="AI6777" i="1" s="1"/>
  <c r="AI6778" i="1" s="1"/>
  <c r="AI6779" i="1" s="1"/>
  <c r="AI6780" i="1" s="1"/>
  <c r="AI6781" i="1" s="1"/>
  <c r="AI6782" i="1" s="1"/>
  <c r="AI6783" i="1" s="1"/>
  <c r="AI6784" i="1" s="1"/>
  <c r="AI6785" i="1" s="1"/>
  <c r="AI6786" i="1" s="1"/>
  <c r="AI6787" i="1" s="1"/>
  <c r="AI6788" i="1" s="1"/>
  <c r="AI6789" i="1" s="1"/>
  <c r="AI6790" i="1" s="1"/>
  <c r="AI6791" i="1" s="1"/>
  <c r="AI6792" i="1" s="1"/>
  <c r="AI6793" i="1" s="1"/>
  <c r="AI6794" i="1" s="1"/>
  <c r="AI6795" i="1" s="1"/>
  <c r="AI6796" i="1" s="1"/>
  <c r="AI6797" i="1" s="1"/>
  <c r="AI6798" i="1" s="1"/>
  <c r="AI6799" i="1" s="1"/>
  <c r="AI6800" i="1" s="1"/>
  <c r="AI6801" i="1" s="1"/>
  <c r="AI6802" i="1" s="1"/>
  <c r="AI6803" i="1" s="1"/>
  <c r="AI6804" i="1" s="1"/>
  <c r="AI6805" i="1" s="1"/>
  <c r="AI6806" i="1" s="1"/>
  <c r="AI6807" i="1" s="1"/>
  <c r="AI6808" i="1" s="1"/>
  <c r="AI6809" i="1" s="1"/>
  <c r="AI6810" i="1" s="1"/>
  <c r="AI6811" i="1" s="1"/>
  <c r="AI6812" i="1" s="1"/>
  <c r="AI6813" i="1" s="1"/>
  <c r="AI6814" i="1" s="1"/>
  <c r="AI6815" i="1" s="1"/>
  <c r="AI6816" i="1" s="1"/>
  <c r="AI6817" i="1" s="1"/>
  <c r="AI6818" i="1" s="1"/>
  <c r="AI6819" i="1" s="1"/>
  <c r="AI6820" i="1" s="1"/>
  <c r="AI6821" i="1" s="1"/>
  <c r="AI6822" i="1" s="1"/>
  <c r="AI6823" i="1" s="1"/>
  <c r="AI6824" i="1" s="1"/>
  <c r="AI6825" i="1" s="1"/>
  <c r="AI6826" i="1" s="1"/>
  <c r="AI6827" i="1" s="1"/>
  <c r="AI6828" i="1" s="1"/>
  <c r="AI6829" i="1" s="1"/>
  <c r="AI6830" i="1" s="1"/>
  <c r="AI6831" i="1" s="1"/>
  <c r="AI6832" i="1" s="1"/>
  <c r="AI6833" i="1" s="1"/>
  <c r="AI6834" i="1" s="1"/>
  <c r="AI6835" i="1" s="1"/>
  <c r="AI6836" i="1" s="1"/>
  <c r="AI6837" i="1" s="1"/>
  <c r="AI6838" i="1" s="1"/>
  <c r="AI6839" i="1" s="1"/>
  <c r="AI6840" i="1" s="1"/>
  <c r="AI6841" i="1" s="1"/>
  <c r="AI6842" i="1" s="1"/>
  <c r="AI6843" i="1" s="1"/>
  <c r="AI6844" i="1" s="1"/>
  <c r="AI6845" i="1" s="1"/>
  <c r="AI6846" i="1" s="1"/>
  <c r="AI6847" i="1" s="1"/>
  <c r="AI6848" i="1" s="1"/>
  <c r="AI6849" i="1" s="1"/>
  <c r="AI6850" i="1" s="1"/>
  <c r="AI6851" i="1" s="1"/>
  <c r="AI6852" i="1" s="1"/>
  <c r="AI6853" i="1" s="1"/>
  <c r="AI6854" i="1" s="1"/>
  <c r="AI6855" i="1" s="1"/>
  <c r="AI6856" i="1" s="1"/>
  <c r="AI6857" i="1" s="1"/>
  <c r="AI6858" i="1" s="1"/>
  <c r="AI6859" i="1" s="1"/>
  <c r="AI6860" i="1" s="1"/>
  <c r="AI6861" i="1" s="1"/>
  <c r="AI6862" i="1" s="1"/>
  <c r="AI6863" i="1" s="1"/>
  <c r="AI6864" i="1" s="1"/>
  <c r="AI6865" i="1" s="1"/>
  <c r="AI6866" i="1" s="1"/>
  <c r="AI6867" i="1" s="1"/>
  <c r="AI6868" i="1" s="1"/>
  <c r="AI6869" i="1" s="1"/>
  <c r="AI6870" i="1" s="1"/>
  <c r="AI6871" i="1" s="1"/>
  <c r="AI6872" i="1" s="1"/>
  <c r="AI6873" i="1" s="1"/>
  <c r="AI6874" i="1" s="1"/>
  <c r="AI6875" i="1" s="1"/>
  <c r="AI6876" i="1" s="1"/>
  <c r="AI6877" i="1" s="1"/>
  <c r="AI6878" i="1" s="1"/>
  <c r="AI6879" i="1" s="1"/>
  <c r="AI6880" i="1" s="1"/>
  <c r="AI6881" i="1" s="1"/>
  <c r="AI6882" i="1" s="1"/>
  <c r="AI6883" i="1" s="1"/>
  <c r="AI6884" i="1" s="1"/>
  <c r="AI6885" i="1" s="1"/>
  <c r="AI6886" i="1" s="1"/>
  <c r="AI6887" i="1" s="1"/>
  <c r="AI6888" i="1" s="1"/>
  <c r="AI6889" i="1" s="1"/>
  <c r="AI6890" i="1" s="1"/>
  <c r="AI6891" i="1" s="1"/>
  <c r="AI6892" i="1" s="1"/>
  <c r="AI6893" i="1" s="1"/>
  <c r="AI6894" i="1" s="1"/>
  <c r="AI6895" i="1" s="1"/>
  <c r="AI6896" i="1" s="1"/>
  <c r="AI6897" i="1" s="1"/>
  <c r="AI6898" i="1" s="1"/>
  <c r="AI6899" i="1" s="1"/>
  <c r="AI6900" i="1" s="1"/>
  <c r="AI6901" i="1" s="1"/>
  <c r="AI6902" i="1" s="1"/>
  <c r="AI6903" i="1" s="1"/>
  <c r="AI6904" i="1" s="1"/>
  <c r="AI6905" i="1" s="1"/>
  <c r="AI6906" i="1" s="1"/>
  <c r="AI6907" i="1" s="1"/>
  <c r="AI6908" i="1" s="1"/>
  <c r="AI6909" i="1" s="1"/>
  <c r="AI6910" i="1" s="1"/>
  <c r="AI6911" i="1" s="1"/>
  <c r="AI6912" i="1" s="1"/>
  <c r="AI6913" i="1" s="1"/>
  <c r="AI6914" i="1" s="1"/>
  <c r="AI6915" i="1" s="1"/>
  <c r="AI6916" i="1" s="1"/>
  <c r="AI6917" i="1" s="1"/>
  <c r="AI6918" i="1" s="1"/>
  <c r="AI6919" i="1" s="1"/>
  <c r="AI6920" i="1" s="1"/>
  <c r="AI6921" i="1" s="1"/>
  <c r="AI6922" i="1" s="1"/>
  <c r="AI6923" i="1" s="1"/>
  <c r="AI6924" i="1" s="1"/>
  <c r="AI6925" i="1" s="1"/>
  <c r="AI6926" i="1" s="1"/>
  <c r="AI6927" i="1" s="1"/>
  <c r="AI6928" i="1" s="1"/>
  <c r="AI6929" i="1" s="1"/>
  <c r="AI6930" i="1" s="1"/>
  <c r="AI6931" i="1" s="1"/>
  <c r="AI6932" i="1" s="1"/>
  <c r="AI6933" i="1" s="1"/>
  <c r="AI6934" i="1" s="1"/>
  <c r="AI6935" i="1" s="1"/>
  <c r="AI6936" i="1" s="1"/>
  <c r="AI6937" i="1" s="1"/>
  <c r="AI6938" i="1" s="1"/>
  <c r="AI6939" i="1" s="1"/>
  <c r="AI6940" i="1" s="1"/>
  <c r="AI6941" i="1" s="1"/>
  <c r="AI6942" i="1" s="1"/>
  <c r="AI6943" i="1" s="1"/>
  <c r="AI6944" i="1" s="1"/>
  <c r="AI6945" i="1" s="1"/>
  <c r="AI6946" i="1" s="1"/>
  <c r="AI6947" i="1" s="1"/>
  <c r="AI6948" i="1" s="1"/>
  <c r="AI6949" i="1" s="1"/>
  <c r="AI6950" i="1" s="1"/>
  <c r="AI6951" i="1" s="1"/>
  <c r="AI6952" i="1" s="1"/>
  <c r="AI6953" i="1" s="1"/>
  <c r="AI6954" i="1" s="1"/>
  <c r="AI6955" i="1" s="1"/>
  <c r="AI6956" i="1" s="1"/>
  <c r="AI6957" i="1" s="1"/>
  <c r="AI6958" i="1" s="1"/>
  <c r="AI6959" i="1" s="1"/>
  <c r="AI6960" i="1" s="1"/>
  <c r="AI6961" i="1" s="1"/>
  <c r="AI6962" i="1" s="1"/>
  <c r="AI6963" i="1" s="1"/>
  <c r="AI6964" i="1" s="1"/>
  <c r="AI6965" i="1" s="1"/>
  <c r="AI6966" i="1" s="1"/>
  <c r="AI6967" i="1" s="1"/>
  <c r="AI6968" i="1" s="1"/>
  <c r="AI6969" i="1" s="1"/>
  <c r="AI6970" i="1" s="1"/>
  <c r="AI6971" i="1" s="1"/>
  <c r="AI6972" i="1" s="1"/>
  <c r="AI6973" i="1" s="1"/>
  <c r="AI6974" i="1" s="1"/>
  <c r="AI6975" i="1" s="1"/>
  <c r="AI6976" i="1" s="1"/>
  <c r="AI6977" i="1" s="1"/>
  <c r="AI6978" i="1" s="1"/>
  <c r="AI6979" i="1" s="1"/>
  <c r="AI6980" i="1" s="1"/>
  <c r="AI6981" i="1" s="1"/>
  <c r="AI6982" i="1" s="1"/>
  <c r="AI6983" i="1" s="1"/>
  <c r="AI6984" i="1" s="1"/>
  <c r="AI6985" i="1" s="1"/>
  <c r="AI6986" i="1" s="1"/>
  <c r="AI6987" i="1" s="1"/>
  <c r="AI6988" i="1" s="1"/>
  <c r="AI6989" i="1" s="1"/>
  <c r="AI6990" i="1" s="1"/>
  <c r="AI6991" i="1" s="1"/>
  <c r="AI6992" i="1" s="1"/>
  <c r="AI6993" i="1" s="1"/>
  <c r="AI6994" i="1" s="1"/>
  <c r="AI6995" i="1" s="1"/>
  <c r="AI6996" i="1" s="1"/>
  <c r="AI6997" i="1" s="1"/>
  <c r="AI6998" i="1" s="1"/>
  <c r="AI6999" i="1" s="1"/>
  <c r="AI7000" i="1" s="1"/>
  <c r="AI7001" i="1" s="1"/>
  <c r="AI7002" i="1" s="1"/>
  <c r="AI7003" i="1" s="1"/>
  <c r="AI7004" i="1" s="1"/>
  <c r="AI7005" i="1" s="1"/>
  <c r="AI7006" i="1" s="1"/>
  <c r="AI7007" i="1" s="1"/>
  <c r="AI7008" i="1" s="1"/>
  <c r="AI7009" i="1" s="1"/>
  <c r="AI7010" i="1" s="1"/>
  <c r="AI7011" i="1" s="1"/>
  <c r="AI7012" i="1" s="1"/>
  <c r="AI7013" i="1" s="1"/>
  <c r="AI7014" i="1" s="1"/>
  <c r="AI7015" i="1" s="1"/>
  <c r="AI7016" i="1" s="1"/>
  <c r="AI7017" i="1" s="1"/>
  <c r="AI7018" i="1" s="1"/>
  <c r="AI7019" i="1" s="1"/>
  <c r="AI7020" i="1" s="1"/>
  <c r="AI7021" i="1" s="1"/>
  <c r="AI7022" i="1" s="1"/>
  <c r="AI7023" i="1" s="1"/>
  <c r="AI7024" i="1" s="1"/>
  <c r="AI7025" i="1" s="1"/>
  <c r="AI7026" i="1" s="1"/>
  <c r="AI7027" i="1" s="1"/>
  <c r="AI7028" i="1" s="1"/>
  <c r="AI7029" i="1" s="1"/>
  <c r="AI7030" i="1" s="1"/>
  <c r="AI7031" i="1" s="1"/>
  <c r="AI7032" i="1" s="1"/>
  <c r="AI7033" i="1" s="1"/>
  <c r="AI7034" i="1" s="1"/>
  <c r="AI7035" i="1" s="1"/>
  <c r="AI7036" i="1" s="1"/>
  <c r="AI7037" i="1" s="1"/>
  <c r="AI7038" i="1" s="1"/>
  <c r="AI7039" i="1" s="1"/>
  <c r="AI7040" i="1" s="1"/>
  <c r="AI7041" i="1" s="1"/>
  <c r="AI7042" i="1" s="1"/>
  <c r="AI7043" i="1" s="1"/>
  <c r="AI7044" i="1" s="1"/>
  <c r="AI7045" i="1" s="1"/>
  <c r="AI7046" i="1" s="1"/>
  <c r="AI7047" i="1" s="1"/>
  <c r="AI7048" i="1" s="1"/>
  <c r="AI7049" i="1" s="1"/>
  <c r="AI7050" i="1" s="1"/>
  <c r="AI7051" i="1" s="1"/>
  <c r="AI7052" i="1" s="1"/>
  <c r="AI7053" i="1" s="1"/>
  <c r="AI7054" i="1" s="1"/>
  <c r="AI7055" i="1" s="1"/>
  <c r="AI7056" i="1" s="1"/>
  <c r="AI7057" i="1" s="1"/>
  <c r="AI7058" i="1" s="1"/>
  <c r="AI7059" i="1" s="1"/>
  <c r="AI7060" i="1" s="1"/>
  <c r="AI7061" i="1" s="1"/>
  <c r="AI7062" i="1" s="1"/>
  <c r="AI7063" i="1" s="1"/>
  <c r="AI7064" i="1" s="1"/>
  <c r="AI7065" i="1" s="1"/>
  <c r="AI7066" i="1" s="1"/>
  <c r="AI7067" i="1" s="1"/>
  <c r="AI7068" i="1" s="1"/>
  <c r="AI7069" i="1" s="1"/>
  <c r="AI7070" i="1" s="1"/>
  <c r="AI7071" i="1" s="1"/>
  <c r="AI7072" i="1" s="1"/>
  <c r="AI7073" i="1" s="1"/>
  <c r="AI7074" i="1" s="1"/>
  <c r="AI7075" i="1" s="1"/>
  <c r="AI7076" i="1" s="1"/>
  <c r="AI7077" i="1" s="1"/>
  <c r="AI7078" i="1" s="1"/>
  <c r="AI7079" i="1" s="1"/>
  <c r="AI7080" i="1" s="1"/>
  <c r="AI7081" i="1" s="1"/>
  <c r="AI7082" i="1" s="1"/>
  <c r="AI7083" i="1" s="1"/>
  <c r="AI7084" i="1" s="1"/>
  <c r="AI7085" i="1" s="1"/>
  <c r="AI7086" i="1" s="1"/>
  <c r="AI7087" i="1" s="1"/>
  <c r="AI7088" i="1" s="1"/>
  <c r="AI7089" i="1" s="1"/>
  <c r="AI7090" i="1" s="1"/>
  <c r="AI7091" i="1" s="1"/>
  <c r="AI7092" i="1" s="1"/>
  <c r="AI7093" i="1" s="1"/>
  <c r="AI7094" i="1" s="1"/>
  <c r="AI7095" i="1" s="1"/>
  <c r="AI7096" i="1" s="1"/>
  <c r="AI7097" i="1" s="1"/>
  <c r="AI7098" i="1" s="1"/>
  <c r="AI7099" i="1" s="1"/>
  <c r="AI7100" i="1" s="1"/>
  <c r="AI7101" i="1" s="1"/>
  <c r="AI7102" i="1" s="1"/>
  <c r="AI7103" i="1" s="1"/>
  <c r="AI7104" i="1" s="1"/>
  <c r="AI7105" i="1" s="1"/>
  <c r="AI7106" i="1" s="1"/>
  <c r="AI7107" i="1" s="1"/>
  <c r="AI7108" i="1" s="1"/>
  <c r="AI7109" i="1" s="1"/>
  <c r="AI7110" i="1" s="1"/>
  <c r="AI7111" i="1" s="1"/>
  <c r="AI7112" i="1" s="1"/>
  <c r="AI7113" i="1" s="1"/>
  <c r="AI7114" i="1" s="1"/>
  <c r="AI7115" i="1" s="1"/>
  <c r="AI7116" i="1" s="1"/>
  <c r="AI7117" i="1" s="1"/>
  <c r="AI7118" i="1" s="1"/>
  <c r="AI7119" i="1" s="1"/>
  <c r="AI7120" i="1" s="1"/>
  <c r="AI7121" i="1" s="1"/>
  <c r="AI7122" i="1" s="1"/>
  <c r="AI7123" i="1" s="1"/>
  <c r="AI7124" i="1" s="1"/>
  <c r="AI7125" i="1" s="1"/>
  <c r="AI7126" i="1" s="1"/>
  <c r="AI7127" i="1" s="1"/>
  <c r="AI7128" i="1" s="1"/>
  <c r="AI7129" i="1" s="1"/>
  <c r="AI7130" i="1" s="1"/>
  <c r="AI7131" i="1" s="1"/>
  <c r="AI7132" i="1" s="1"/>
  <c r="AI7133" i="1" s="1"/>
  <c r="AI7134" i="1" s="1"/>
  <c r="AI7135" i="1" s="1"/>
  <c r="AI7136" i="1" s="1"/>
  <c r="AI7137" i="1" s="1"/>
  <c r="AI7138" i="1" s="1"/>
  <c r="AI7139" i="1" s="1"/>
  <c r="AI7140" i="1" s="1"/>
  <c r="AI7141" i="1" s="1"/>
  <c r="AI7142" i="1" s="1"/>
  <c r="AI7143" i="1" s="1"/>
  <c r="AI7144" i="1" s="1"/>
  <c r="AI7145" i="1" s="1"/>
  <c r="AI7146" i="1" s="1"/>
  <c r="AI7147" i="1" s="1"/>
  <c r="AI7148" i="1" s="1"/>
  <c r="AI7149" i="1" s="1"/>
  <c r="AI7150" i="1" s="1"/>
  <c r="AI7151" i="1" s="1"/>
  <c r="AI7152" i="1" s="1"/>
  <c r="AI7153" i="1" s="1"/>
  <c r="AI7154" i="1" s="1"/>
  <c r="AI7155" i="1" s="1"/>
  <c r="AI7156" i="1" s="1"/>
  <c r="AI7157" i="1" s="1"/>
  <c r="AI7158" i="1" s="1"/>
  <c r="AI7159" i="1" s="1"/>
  <c r="AI7160" i="1" s="1"/>
  <c r="AI7161" i="1" s="1"/>
  <c r="AI7162" i="1" s="1"/>
  <c r="AI7163" i="1" s="1"/>
  <c r="AI7164" i="1" s="1"/>
  <c r="AI7165" i="1" s="1"/>
  <c r="AI7166" i="1" s="1"/>
  <c r="AI7167" i="1" s="1"/>
  <c r="AI7168" i="1" s="1"/>
  <c r="AI7169" i="1" s="1"/>
  <c r="AI7170" i="1" s="1"/>
  <c r="AI7171" i="1" s="1"/>
  <c r="AI7172" i="1" s="1"/>
  <c r="AI7173" i="1" s="1"/>
  <c r="AI7174" i="1" s="1"/>
  <c r="AI7175" i="1" s="1"/>
  <c r="AI7176" i="1" s="1"/>
  <c r="AI7177" i="1" s="1"/>
  <c r="AI7178" i="1" s="1"/>
  <c r="AI7179" i="1" s="1"/>
  <c r="AI7180" i="1" s="1"/>
  <c r="AI7181" i="1" s="1"/>
  <c r="AI7182" i="1" s="1"/>
  <c r="AI7183" i="1" s="1"/>
  <c r="AI7184" i="1" s="1"/>
  <c r="AI7185" i="1" s="1"/>
  <c r="AI7186" i="1" s="1"/>
  <c r="AI7187" i="1" s="1"/>
  <c r="AI7188" i="1" s="1"/>
  <c r="AI7189" i="1" s="1"/>
  <c r="AI7190" i="1" s="1"/>
  <c r="AI7191" i="1" s="1"/>
  <c r="AI7192" i="1" s="1"/>
  <c r="AI7193" i="1" s="1"/>
  <c r="AI7194" i="1" s="1"/>
  <c r="AI7195" i="1" s="1"/>
  <c r="AI7196" i="1" s="1"/>
  <c r="AI7197" i="1" s="1"/>
  <c r="AI7198" i="1" s="1"/>
  <c r="AI7199" i="1" s="1"/>
  <c r="AI7200" i="1" s="1"/>
  <c r="AI7201" i="1" s="1"/>
  <c r="AI7202" i="1" s="1"/>
  <c r="AI7203" i="1" s="1"/>
  <c r="AI7204" i="1" s="1"/>
  <c r="AI7205" i="1" s="1"/>
  <c r="AI7206" i="1" s="1"/>
  <c r="AI7207" i="1" s="1"/>
  <c r="AI7208" i="1" s="1"/>
  <c r="AI7209" i="1" s="1"/>
  <c r="AI7210" i="1" s="1"/>
  <c r="AI7211" i="1" s="1"/>
  <c r="AI7212" i="1" s="1"/>
  <c r="AI7213" i="1" s="1"/>
  <c r="AI7214" i="1" s="1"/>
  <c r="AI7215" i="1" s="1"/>
  <c r="AI7216" i="1" s="1"/>
  <c r="AI7217" i="1" s="1"/>
  <c r="AI7218" i="1" s="1"/>
  <c r="AI7219" i="1" s="1"/>
  <c r="AI7220" i="1" s="1"/>
  <c r="AI7221" i="1" s="1"/>
  <c r="AI7222" i="1" s="1"/>
  <c r="AI7223" i="1" s="1"/>
  <c r="AI7224" i="1" s="1"/>
  <c r="AI7225" i="1" s="1"/>
  <c r="AI7226" i="1" s="1"/>
  <c r="AI7227" i="1" s="1"/>
  <c r="AI7228" i="1" s="1"/>
  <c r="AI7229" i="1" s="1"/>
  <c r="AI7230" i="1" s="1"/>
  <c r="AI7231" i="1" s="1"/>
  <c r="AI7232" i="1" s="1"/>
  <c r="AI7233" i="1" s="1"/>
  <c r="AI7234" i="1" s="1"/>
  <c r="AI7235" i="1" s="1"/>
  <c r="AI7236" i="1" s="1"/>
  <c r="AI7237" i="1" s="1"/>
  <c r="AI7238" i="1" s="1"/>
  <c r="AI7239" i="1" s="1"/>
  <c r="AI7240" i="1" s="1"/>
  <c r="AI7241" i="1" s="1"/>
  <c r="AI7242" i="1" s="1"/>
  <c r="AI7243" i="1" s="1"/>
  <c r="AI7244" i="1" s="1"/>
  <c r="AI7245" i="1" s="1"/>
  <c r="AI7246" i="1" s="1"/>
  <c r="AI7247" i="1" s="1"/>
  <c r="AI7248" i="1" s="1"/>
  <c r="AI7249" i="1" s="1"/>
  <c r="AI7250" i="1" s="1"/>
  <c r="AI7251" i="1" s="1"/>
  <c r="AI7252" i="1" s="1"/>
  <c r="AI7253" i="1" s="1"/>
  <c r="AI7254" i="1" s="1"/>
  <c r="AI7255" i="1" s="1"/>
  <c r="AI7256" i="1" s="1"/>
  <c r="AI7257" i="1" s="1"/>
  <c r="AI7258" i="1" s="1"/>
  <c r="AI7259" i="1" s="1"/>
  <c r="AI7260" i="1" s="1"/>
  <c r="AI7261" i="1" s="1"/>
  <c r="AI7262" i="1" s="1"/>
  <c r="AI7263" i="1" s="1"/>
  <c r="AI7264" i="1" s="1"/>
  <c r="AI7265" i="1" s="1"/>
  <c r="AI7266" i="1" s="1"/>
  <c r="AI7267" i="1" s="1"/>
  <c r="AI7268" i="1" s="1"/>
  <c r="AI7269" i="1" s="1"/>
  <c r="AI7270" i="1" s="1"/>
  <c r="AI7271" i="1" s="1"/>
  <c r="AI7272" i="1" s="1"/>
  <c r="AI7273" i="1" s="1"/>
  <c r="AI7274" i="1" s="1"/>
  <c r="AI7275" i="1" s="1"/>
  <c r="AI7276" i="1" s="1"/>
  <c r="AI7277" i="1" s="1"/>
  <c r="AI7278" i="1" s="1"/>
  <c r="AI7279" i="1" s="1"/>
  <c r="AI7280" i="1" s="1"/>
  <c r="AI7281" i="1" s="1"/>
  <c r="AI7282" i="1" s="1"/>
  <c r="AI7283" i="1" s="1"/>
  <c r="AI7284" i="1" s="1"/>
  <c r="AI7285" i="1" s="1"/>
  <c r="AI7286" i="1" s="1"/>
  <c r="AI7287" i="1" s="1"/>
  <c r="AI7288" i="1" s="1"/>
  <c r="AI7289" i="1" s="1"/>
  <c r="AI7290" i="1" s="1"/>
  <c r="AI7291" i="1" s="1"/>
  <c r="AI7292" i="1" s="1"/>
  <c r="AI7293" i="1" s="1"/>
  <c r="AI7294" i="1" s="1"/>
  <c r="AI7295" i="1" s="1"/>
  <c r="AI7296" i="1" s="1"/>
  <c r="AI7297" i="1" s="1"/>
  <c r="AI7298" i="1" s="1"/>
  <c r="AI7299" i="1" s="1"/>
  <c r="AI7300" i="1" s="1"/>
  <c r="AI7301" i="1" s="1"/>
  <c r="AI7302" i="1" s="1"/>
  <c r="AI7303" i="1" s="1"/>
  <c r="AI7304" i="1" s="1"/>
  <c r="AI7305" i="1" s="1"/>
  <c r="AI7306" i="1" s="1"/>
  <c r="AI7307" i="1" s="1"/>
  <c r="AI7308" i="1" s="1"/>
  <c r="AI7309" i="1" s="1"/>
  <c r="AI7310" i="1" s="1"/>
  <c r="AI7311" i="1" s="1"/>
  <c r="AI7312" i="1" s="1"/>
  <c r="AI7313" i="1" s="1"/>
  <c r="AI7314" i="1" s="1"/>
  <c r="AI7315" i="1" s="1"/>
  <c r="AI7316" i="1" s="1"/>
  <c r="AI7317" i="1" s="1"/>
  <c r="AI7318" i="1" s="1"/>
  <c r="AI7319" i="1" s="1"/>
  <c r="AI7320" i="1" s="1"/>
  <c r="AI7321" i="1" s="1"/>
  <c r="AI7322" i="1" s="1"/>
  <c r="AI7323" i="1" s="1"/>
  <c r="AI7324" i="1" s="1"/>
  <c r="AI7325" i="1" s="1"/>
  <c r="AI7326" i="1" s="1"/>
  <c r="AI7327" i="1" s="1"/>
  <c r="AI7328" i="1" s="1"/>
  <c r="AI7329" i="1" s="1"/>
  <c r="AI7330" i="1" s="1"/>
  <c r="AI7331" i="1" s="1"/>
  <c r="AI7332" i="1" s="1"/>
  <c r="AI7333" i="1" s="1"/>
  <c r="AI7334" i="1" s="1"/>
  <c r="AI7335" i="1" s="1"/>
  <c r="AI7336" i="1" s="1"/>
  <c r="AI7337" i="1" s="1"/>
  <c r="AI7338" i="1" s="1"/>
  <c r="AI7339" i="1" s="1"/>
  <c r="AI7340" i="1" s="1"/>
  <c r="AI7341" i="1" s="1"/>
  <c r="AI7342" i="1" s="1"/>
  <c r="AI7343" i="1" s="1"/>
  <c r="AI7344" i="1" s="1"/>
  <c r="AI7345" i="1" s="1"/>
  <c r="AI7346" i="1" s="1"/>
  <c r="AI7347" i="1" s="1"/>
  <c r="AI7348" i="1" s="1"/>
  <c r="AI7349" i="1" s="1"/>
  <c r="AI7350" i="1" s="1"/>
  <c r="AI7351" i="1" s="1"/>
  <c r="AI7352" i="1" s="1"/>
  <c r="AI7353" i="1" s="1"/>
  <c r="AI7354" i="1" s="1"/>
  <c r="AI7355" i="1" s="1"/>
  <c r="AI7356" i="1" s="1"/>
  <c r="AI7357" i="1" s="1"/>
  <c r="AI7358" i="1" s="1"/>
  <c r="AI7359" i="1" s="1"/>
  <c r="AI7360" i="1" s="1"/>
  <c r="AI7361" i="1" s="1"/>
  <c r="AI7362" i="1" s="1"/>
  <c r="AI7363" i="1" s="1"/>
  <c r="AI7364" i="1" s="1"/>
  <c r="AI7365" i="1" s="1"/>
  <c r="AI7366" i="1" s="1"/>
  <c r="AI7367" i="1" s="1"/>
  <c r="AI7368" i="1" s="1"/>
  <c r="AI7369" i="1" s="1"/>
  <c r="AI7370" i="1" s="1"/>
  <c r="AI7371" i="1" s="1"/>
  <c r="AI7372" i="1" s="1"/>
  <c r="AI7373" i="1" s="1"/>
  <c r="AI7374" i="1" s="1"/>
  <c r="AI7375" i="1" s="1"/>
  <c r="AI7376" i="1" s="1"/>
  <c r="AI7377" i="1" s="1"/>
  <c r="AI7378" i="1" s="1"/>
  <c r="AI7379" i="1" s="1"/>
  <c r="AI7380" i="1" s="1"/>
  <c r="AI7381" i="1" s="1"/>
  <c r="AI7382" i="1" s="1"/>
  <c r="AI7383" i="1" s="1"/>
  <c r="AI7384" i="1" s="1"/>
  <c r="AI7385" i="1" s="1"/>
  <c r="AI7386" i="1" s="1"/>
  <c r="AI7387" i="1" s="1"/>
  <c r="AI7388" i="1" s="1"/>
  <c r="AI7389" i="1" s="1"/>
  <c r="AI7390" i="1" s="1"/>
  <c r="AI7391" i="1" s="1"/>
  <c r="AI7392" i="1" s="1"/>
  <c r="AI7393" i="1" s="1"/>
  <c r="AI7394" i="1" s="1"/>
  <c r="AI7395" i="1" s="1"/>
  <c r="AI7396" i="1" s="1"/>
  <c r="AI7397" i="1" s="1"/>
  <c r="AI7398" i="1" s="1"/>
  <c r="AI7399" i="1" s="1"/>
  <c r="AI7400" i="1" s="1"/>
  <c r="AI7401" i="1" s="1"/>
  <c r="AI7402" i="1" s="1"/>
  <c r="AI7403" i="1" s="1"/>
  <c r="AI7404" i="1" s="1"/>
  <c r="AI7405" i="1" s="1"/>
  <c r="AI7406" i="1" s="1"/>
  <c r="AI7407" i="1" s="1"/>
  <c r="AI7408" i="1" s="1"/>
  <c r="AI7409" i="1" s="1"/>
  <c r="AI7410" i="1" s="1"/>
  <c r="AI7411" i="1" s="1"/>
  <c r="AI7412" i="1" s="1"/>
  <c r="AI7413" i="1" s="1"/>
  <c r="AI7414" i="1" s="1"/>
  <c r="AI7415" i="1" s="1"/>
  <c r="AI7416" i="1" s="1"/>
  <c r="AI7417" i="1" s="1"/>
  <c r="AI7418" i="1" s="1"/>
  <c r="AI7419" i="1" s="1"/>
  <c r="AI7420" i="1" s="1"/>
  <c r="AI7421" i="1" s="1"/>
  <c r="AI7422" i="1" s="1"/>
  <c r="AI7423" i="1" s="1"/>
  <c r="AI7424" i="1" s="1"/>
  <c r="AI7425" i="1" s="1"/>
  <c r="AI7426" i="1" s="1"/>
  <c r="AI7427" i="1" s="1"/>
  <c r="AI7428" i="1" s="1"/>
  <c r="AI7429" i="1" s="1"/>
  <c r="AI7430" i="1" s="1"/>
  <c r="AI7431" i="1" s="1"/>
  <c r="AI7432" i="1" s="1"/>
  <c r="AI7433" i="1" s="1"/>
  <c r="AI7434" i="1" s="1"/>
  <c r="AI7435" i="1" s="1"/>
  <c r="AI7436" i="1" s="1"/>
  <c r="AI7437" i="1" s="1"/>
  <c r="AI7438" i="1" s="1"/>
  <c r="AI7439" i="1" s="1"/>
  <c r="AI7440" i="1" s="1"/>
  <c r="AI7441" i="1" s="1"/>
  <c r="AI7442" i="1" s="1"/>
  <c r="AI7443" i="1" s="1"/>
  <c r="AI7444" i="1" s="1"/>
  <c r="AI7445" i="1" s="1"/>
  <c r="AI7446" i="1" s="1"/>
  <c r="AI7447" i="1" s="1"/>
  <c r="AI7448" i="1" s="1"/>
  <c r="AI7449" i="1" s="1"/>
  <c r="AI7450" i="1" s="1"/>
  <c r="AI7451" i="1" s="1"/>
  <c r="AI7452" i="1" s="1"/>
  <c r="AI7453" i="1" s="1"/>
  <c r="AI7454" i="1" s="1"/>
  <c r="AI7455" i="1" s="1"/>
  <c r="AI7456" i="1" s="1"/>
  <c r="AI7457" i="1" s="1"/>
  <c r="AI7458" i="1" s="1"/>
  <c r="AI7459" i="1" s="1"/>
  <c r="AI7460" i="1" s="1"/>
  <c r="AI7461" i="1" s="1"/>
  <c r="AI7462" i="1" s="1"/>
  <c r="AI7463" i="1" s="1"/>
  <c r="AI7464" i="1" s="1"/>
  <c r="AI7465" i="1" s="1"/>
  <c r="AI7466" i="1" s="1"/>
  <c r="AI7467" i="1" s="1"/>
  <c r="AI7468" i="1" s="1"/>
  <c r="AI7469" i="1" s="1"/>
  <c r="AI7470" i="1" s="1"/>
  <c r="AI7471" i="1" s="1"/>
  <c r="AI7472" i="1" s="1"/>
  <c r="AI7473" i="1" s="1"/>
  <c r="AI7474" i="1" s="1"/>
  <c r="AI7475" i="1" s="1"/>
  <c r="AI7476" i="1" s="1"/>
  <c r="AI7477" i="1" s="1"/>
  <c r="AI7478" i="1" s="1"/>
  <c r="AI7479" i="1" s="1"/>
  <c r="AI7480" i="1" s="1"/>
  <c r="AI7481" i="1" s="1"/>
  <c r="AI7482" i="1" s="1"/>
  <c r="AI7483" i="1" s="1"/>
  <c r="AI7484" i="1" s="1"/>
  <c r="AI7485" i="1" s="1"/>
  <c r="AI7486" i="1" s="1"/>
  <c r="AI7487" i="1" s="1"/>
  <c r="AI7488" i="1" s="1"/>
  <c r="AI7489" i="1" s="1"/>
  <c r="AI7490" i="1" s="1"/>
  <c r="AI7491" i="1" s="1"/>
  <c r="AI7492" i="1" s="1"/>
  <c r="AI7493" i="1" s="1"/>
  <c r="AI7494" i="1" s="1"/>
  <c r="AI7495" i="1" s="1"/>
  <c r="AI7496" i="1" s="1"/>
  <c r="AI7497" i="1" s="1"/>
  <c r="AI7498" i="1" s="1"/>
  <c r="AI7499" i="1" s="1"/>
  <c r="AI7500" i="1" s="1"/>
  <c r="AI7501" i="1" s="1"/>
  <c r="AI7502" i="1" s="1"/>
  <c r="AI7503" i="1" s="1"/>
  <c r="AI7504" i="1" s="1"/>
  <c r="AI7505" i="1" s="1"/>
  <c r="AI7506" i="1" s="1"/>
  <c r="AI7507" i="1" s="1"/>
  <c r="AI7508" i="1" s="1"/>
  <c r="AI7509" i="1" s="1"/>
  <c r="AI7510" i="1" s="1"/>
  <c r="AI7511" i="1" s="1"/>
  <c r="AI7512" i="1" s="1"/>
  <c r="AI7513" i="1" s="1"/>
  <c r="AI7514" i="1" s="1"/>
  <c r="AI7515" i="1" s="1"/>
  <c r="AI7516" i="1" s="1"/>
  <c r="AI7517" i="1" s="1"/>
  <c r="AI7518" i="1" s="1"/>
  <c r="AI7519" i="1" s="1"/>
  <c r="AI7520" i="1" s="1"/>
  <c r="AI7521" i="1" s="1"/>
  <c r="AI7522" i="1" s="1"/>
  <c r="AI7523" i="1" s="1"/>
  <c r="AI7524" i="1" s="1"/>
  <c r="AI7525" i="1" s="1"/>
  <c r="AI7526" i="1" s="1"/>
  <c r="AI7527" i="1" s="1"/>
  <c r="AI7528" i="1" s="1"/>
  <c r="AI7529" i="1" s="1"/>
  <c r="AI7530" i="1" s="1"/>
  <c r="AI7531" i="1" s="1"/>
  <c r="AI7532" i="1" s="1"/>
  <c r="AI7533" i="1" s="1"/>
  <c r="AI7534" i="1" s="1"/>
  <c r="AI7535" i="1" s="1"/>
  <c r="AI7536" i="1" s="1"/>
  <c r="AI7537" i="1" s="1"/>
  <c r="AI7538" i="1" s="1"/>
  <c r="AI7539" i="1" s="1"/>
  <c r="AI7540" i="1" s="1"/>
  <c r="AI7541" i="1" s="1"/>
  <c r="AI7542" i="1" s="1"/>
  <c r="AI7543" i="1" s="1"/>
  <c r="AI7544" i="1" s="1"/>
  <c r="AI7545" i="1" s="1"/>
  <c r="AI7546" i="1" s="1"/>
  <c r="AI7547" i="1" s="1"/>
  <c r="AI7548" i="1" s="1"/>
  <c r="AI7549" i="1" s="1"/>
  <c r="AI7550" i="1" s="1"/>
  <c r="AI7551" i="1" s="1"/>
  <c r="AI7552" i="1" s="1"/>
  <c r="AI7553" i="1" s="1"/>
  <c r="AI7554" i="1" s="1"/>
  <c r="AI7555" i="1" s="1"/>
  <c r="AI7556" i="1" s="1"/>
  <c r="AI7557" i="1" s="1"/>
  <c r="AI7558" i="1" s="1"/>
  <c r="AI7559" i="1" s="1"/>
  <c r="AI7560" i="1" s="1"/>
  <c r="AI7561" i="1" s="1"/>
  <c r="AI7562" i="1" s="1"/>
  <c r="AI7563" i="1" s="1"/>
  <c r="AI7564" i="1" s="1"/>
  <c r="AI7565" i="1" s="1"/>
  <c r="AI7566" i="1" s="1"/>
  <c r="AI7567" i="1" s="1"/>
  <c r="AI7568" i="1" s="1"/>
  <c r="AI7569" i="1" s="1"/>
  <c r="AI7570" i="1" s="1"/>
  <c r="AI7571" i="1" s="1"/>
  <c r="AI7572" i="1" s="1"/>
  <c r="AI7573" i="1" s="1"/>
  <c r="AI7574" i="1" s="1"/>
  <c r="AI7575" i="1" s="1"/>
  <c r="AI7576" i="1" s="1"/>
  <c r="AI7577" i="1" s="1"/>
  <c r="AI7578" i="1" s="1"/>
  <c r="AI7579" i="1" s="1"/>
  <c r="AI7580" i="1" s="1"/>
  <c r="AI7581" i="1" s="1"/>
  <c r="AI7582" i="1" s="1"/>
  <c r="AI7583" i="1" s="1"/>
  <c r="AI7584" i="1" s="1"/>
  <c r="AI7585" i="1" s="1"/>
  <c r="AI7586" i="1" s="1"/>
  <c r="AI7587" i="1" s="1"/>
  <c r="AI7588" i="1" s="1"/>
  <c r="AI7589" i="1" s="1"/>
  <c r="AI7590" i="1" s="1"/>
  <c r="AI7591" i="1" s="1"/>
  <c r="AI7592" i="1" s="1"/>
  <c r="AI7593" i="1" s="1"/>
  <c r="AI7594" i="1" s="1"/>
  <c r="AI7595" i="1" s="1"/>
  <c r="AI7596" i="1" s="1"/>
  <c r="AI7597" i="1" s="1"/>
  <c r="AI7598" i="1" s="1"/>
  <c r="AI7599" i="1" s="1"/>
  <c r="AI7600" i="1" s="1"/>
  <c r="AI7601" i="1" s="1"/>
  <c r="AI7602" i="1" s="1"/>
  <c r="AI7603" i="1" s="1"/>
  <c r="AI7604" i="1" s="1"/>
  <c r="AI7605" i="1" s="1"/>
  <c r="AI7606" i="1" s="1"/>
  <c r="AI7607" i="1" s="1"/>
  <c r="AI7608" i="1" s="1"/>
  <c r="AI7609" i="1" s="1"/>
  <c r="AI7610" i="1" s="1"/>
  <c r="AI7611" i="1" s="1"/>
  <c r="AI7612" i="1" s="1"/>
  <c r="AI7613" i="1" s="1"/>
  <c r="AI7614" i="1" s="1"/>
  <c r="AI7615" i="1" s="1"/>
  <c r="AI7616" i="1" s="1"/>
  <c r="AI7617" i="1" s="1"/>
  <c r="AI7618" i="1" s="1"/>
  <c r="AI7619" i="1" s="1"/>
  <c r="AI7620" i="1" s="1"/>
  <c r="AI7621" i="1" s="1"/>
  <c r="AI7622" i="1" s="1"/>
  <c r="AI7623" i="1" s="1"/>
  <c r="AI7624" i="1" s="1"/>
  <c r="AI7625" i="1" s="1"/>
  <c r="AI7626" i="1" s="1"/>
  <c r="AI7627" i="1" s="1"/>
  <c r="AI7628" i="1" s="1"/>
  <c r="AI7629" i="1" s="1"/>
  <c r="AI7630" i="1" s="1"/>
  <c r="AI7631" i="1" s="1"/>
  <c r="AI7632" i="1" s="1"/>
  <c r="AI7633" i="1" s="1"/>
  <c r="AI7634" i="1" s="1"/>
  <c r="AI7635" i="1" s="1"/>
  <c r="AI7636" i="1" s="1"/>
  <c r="AI7637" i="1" s="1"/>
  <c r="AI7638" i="1" s="1"/>
  <c r="AI7639" i="1" s="1"/>
  <c r="AI7640" i="1" s="1"/>
  <c r="AI7641" i="1" s="1"/>
  <c r="AI7642" i="1" s="1"/>
  <c r="AI7643" i="1" s="1"/>
  <c r="AI7644" i="1" s="1"/>
  <c r="AI7645" i="1" s="1"/>
  <c r="AI7646" i="1" s="1"/>
  <c r="AI7647" i="1" s="1"/>
  <c r="AI7648" i="1" s="1"/>
  <c r="AI7649" i="1" s="1"/>
  <c r="AI7650" i="1" s="1"/>
  <c r="AI7651" i="1" s="1"/>
  <c r="AI7652" i="1" s="1"/>
  <c r="AI7653" i="1" s="1"/>
  <c r="AI7654" i="1" s="1"/>
  <c r="AI7655" i="1" s="1"/>
  <c r="AI7656" i="1" s="1"/>
  <c r="AI7657" i="1" s="1"/>
  <c r="AI7658" i="1" s="1"/>
  <c r="AI7659" i="1" s="1"/>
  <c r="AI7660" i="1" s="1"/>
  <c r="AI7661" i="1" s="1"/>
  <c r="AI7662" i="1" s="1"/>
  <c r="AI7663" i="1" s="1"/>
  <c r="AI7664" i="1" s="1"/>
  <c r="AI7665" i="1" s="1"/>
  <c r="AI7666" i="1" s="1"/>
  <c r="AI7667" i="1" s="1"/>
  <c r="AI7668" i="1" s="1"/>
  <c r="AI7669" i="1" s="1"/>
  <c r="AI7670" i="1" s="1"/>
  <c r="AI7671" i="1" s="1"/>
  <c r="AI7672" i="1" s="1"/>
  <c r="AI7673" i="1" s="1"/>
  <c r="AI7674" i="1" s="1"/>
  <c r="AI7675" i="1" s="1"/>
  <c r="AI7676" i="1" s="1"/>
  <c r="AI7677" i="1" s="1"/>
  <c r="AI7678" i="1" s="1"/>
  <c r="AI7679" i="1" s="1"/>
  <c r="AI7680" i="1" s="1"/>
  <c r="AI7681" i="1" s="1"/>
  <c r="AI7682" i="1" s="1"/>
  <c r="AI7683" i="1" s="1"/>
  <c r="AI7684" i="1" s="1"/>
  <c r="AI7685" i="1" s="1"/>
  <c r="AI7686" i="1" s="1"/>
  <c r="AI7687" i="1" s="1"/>
  <c r="AI7688" i="1" s="1"/>
  <c r="AI7689" i="1" s="1"/>
  <c r="AI7690" i="1" s="1"/>
  <c r="AI7691" i="1" s="1"/>
  <c r="AI7692" i="1" s="1"/>
  <c r="AI7693" i="1" s="1"/>
  <c r="AI7694" i="1" s="1"/>
  <c r="AI7695" i="1" s="1"/>
  <c r="AI7696" i="1" s="1"/>
  <c r="AI7697" i="1" s="1"/>
  <c r="AI7698" i="1" s="1"/>
  <c r="AI7699" i="1" s="1"/>
  <c r="AI7700" i="1" s="1"/>
  <c r="AI7701" i="1" s="1"/>
  <c r="AI7702" i="1" s="1"/>
  <c r="AI7703" i="1" s="1"/>
  <c r="AI7704" i="1" s="1"/>
  <c r="AI7705" i="1" s="1"/>
  <c r="AI7706" i="1" s="1"/>
  <c r="AI7707" i="1" s="1"/>
  <c r="AI7708" i="1" s="1"/>
  <c r="AI7709" i="1" s="1"/>
  <c r="AI7710" i="1" s="1"/>
  <c r="AI7711" i="1" s="1"/>
  <c r="AI7712" i="1" s="1"/>
  <c r="AI7713" i="1" s="1"/>
  <c r="AI7714" i="1" s="1"/>
  <c r="AI7715" i="1" s="1"/>
  <c r="AI7716" i="1" s="1"/>
  <c r="AI7717" i="1" s="1"/>
  <c r="AI7718" i="1" s="1"/>
  <c r="AI7719" i="1" s="1"/>
  <c r="AI7720" i="1" s="1"/>
  <c r="AI7721" i="1" s="1"/>
  <c r="AI7722" i="1" s="1"/>
  <c r="AI7723" i="1" s="1"/>
  <c r="AI7724" i="1" s="1"/>
  <c r="AI7725" i="1" s="1"/>
  <c r="AI7726" i="1" s="1"/>
  <c r="AI7727" i="1" s="1"/>
  <c r="AI7728" i="1" s="1"/>
  <c r="AI7729" i="1" s="1"/>
  <c r="AI7730" i="1" s="1"/>
  <c r="AI7731" i="1" s="1"/>
  <c r="AI7732" i="1" s="1"/>
  <c r="AI7733" i="1" s="1"/>
  <c r="AI7734" i="1" s="1"/>
  <c r="AI7735" i="1" s="1"/>
  <c r="AI7736" i="1" s="1"/>
  <c r="AI7737" i="1" s="1"/>
  <c r="AI7738" i="1" s="1"/>
  <c r="AI7739" i="1" s="1"/>
  <c r="AI7740" i="1" s="1"/>
  <c r="AI7741" i="1" s="1"/>
  <c r="AI7742" i="1" s="1"/>
  <c r="AI7743" i="1" s="1"/>
  <c r="AI7744" i="1" s="1"/>
  <c r="AI7745" i="1" s="1"/>
  <c r="AI7746" i="1" s="1"/>
  <c r="AI7747" i="1" s="1"/>
  <c r="AI7748" i="1" s="1"/>
  <c r="AI7749" i="1" s="1"/>
  <c r="AI7750" i="1" s="1"/>
  <c r="AI7751" i="1" s="1"/>
  <c r="AI7752" i="1" s="1"/>
  <c r="AI7753" i="1" s="1"/>
  <c r="AI7754" i="1" s="1"/>
  <c r="AI7755" i="1" s="1"/>
  <c r="AI7756" i="1" s="1"/>
  <c r="AI7757" i="1" s="1"/>
  <c r="AI7758" i="1" s="1"/>
  <c r="AI7759" i="1" s="1"/>
  <c r="AI7760" i="1" s="1"/>
  <c r="AI7761" i="1" s="1"/>
  <c r="AI7762" i="1" s="1"/>
  <c r="AI7763" i="1" s="1"/>
  <c r="AI7764" i="1" s="1"/>
  <c r="AI7765" i="1" s="1"/>
  <c r="AI7766" i="1" s="1"/>
  <c r="AI7767" i="1" s="1"/>
  <c r="AI7768" i="1" s="1"/>
  <c r="AI7769" i="1" s="1"/>
  <c r="AI7770" i="1" s="1"/>
  <c r="AI7771" i="1" s="1"/>
  <c r="AI7772" i="1" s="1"/>
  <c r="AI7773" i="1" s="1"/>
  <c r="AI7774" i="1" s="1"/>
  <c r="AI7775" i="1" s="1"/>
  <c r="AI7776" i="1" s="1"/>
  <c r="AI7777" i="1" s="1"/>
  <c r="AI7778" i="1" s="1"/>
  <c r="AI7779" i="1" s="1"/>
  <c r="AI7780" i="1" s="1"/>
  <c r="AI7781" i="1" s="1"/>
  <c r="AI7782" i="1" s="1"/>
  <c r="AI7783" i="1" s="1"/>
  <c r="AI7784" i="1" s="1"/>
  <c r="AI7785" i="1" s="1"/>
  <c r="AI7786" i="1" s="1"/>
  <c r="AI7787" i="1" s="1"/>
  <c r="AI7788" i="1" s="1"/>
  <c r="AI7789" i="1" s="1"/>
  <c r="AI7790" i="1" s="1"/>
  <c r="AI7791" i="1" s="1"/>
  <c r="AI7792" i="1" s="1"/>
  <c r="AI7793" i="1" s="1"/>
  <c r="AI7794" i="1" s="1"/>
  <c r="AI7795" i="1" s="1"/>
  <c r="AI7796" i="1" s="1"/>
  <c r="AI7797" i="1" s="1"/>
  <c r="AI7798" i="1" s="1"/>
  <c r="AI7799" i="1" s="1"/>
  <c r="AI7800" i="1" s="1"/>
  <c r="AI7801" i="1" s="1"/>
  <c r="AI7802" i="1" s="1"/>
  <c r="AI7803" i="1" s="1"/>
  <c r="AI7804" i="1" s="1"/>
  <c r="AI7805" i="1" s="1"/>
  <c r="AI7806" i="1" s="1"/>
  <c r="AI7807" i="1" s="1"/>
  <c r="AI7808" i="1" s="1"/>
  <c r="AI7809" i="1" s="1"/>
  <c r="AI7810" i="1" s="1"/>
  <c r="AI7811" i="1" s="1"/>
  <c r="AI7812" i="1" s="1"/>
  <c r="AI7813" i="1" s="1"/>
  <c r="AI7814" i="1" s="1"/>
  <c r="AI7815" i="1" s="1"/>
  <c r="AI7816" i="1" s="1"/>
  <c r="AI7817" i="1" s="1"/>
  <c r="AI7818" i="1" s="1"/>
  <c r="AI7819" i="1" s="1"/>
  <c r="AI7820" i="1" s="1"/>
  <c r="AI7821" i="1" s="1"/>
  <c r="AI7822" i="1" s="1"/>
  <c r="AI7823" i="1" s="1"/>
  <c r="AI7824" i="1" s="1"/>
  <c r="AI7825" i="1" s="1"/>
  <c r="AI7826" i="1" s="1"/>
  <c r="AI7827" i="1" s="1"/>
  <c r="AI7828" i="1" s="1"/>
  <c r="AI7829" i="1" s="1"/>
  <c r="AI7830" i="1" s="1"/>
  <c r="AI7831" i="1" s="1"/>
  <c r="AI7832" i="1" s="1"/>
  <c r="AI7833" i="1" s="1"/>
  <c r="AI7834" i="1" s="1"/>
  <c r="AI7835" i="1" s="1"/>
  <c r="AI7836" i="1" s="1"/>
  <c r="AI7837" i="1" s="1"/>
  <c r="AI7838" i="1" s="1"/>
  <c r="AI7839" i="1" s="1"/>
  <c r="AI7840" i="1" s="1"/>
  <c r="AI7841" i="1" s="1"/>
  <c r="AI7842" i="1" s="1"/>
  <c r="AI7843" i="1" s="1"/>
  <c r="AI7844" i="1" s="1"/>
  <c r="AI7845" i="1" s="1"/>
  <c r="AI7846" i="1" s="1"/>
  <c r="AI7847" i="1" s="1"/>
  <c r="AI7848" i="1" s="1"/>
  <c r="AI7849" i="1" s="1"/>
  <c r="AI7850" i="1" s="1"/>
  <c r="AI7851" i="1" s="1"/>
  <c r="AI7852" i="1" s="1"/>
  <c r="AI7853" i="1" s="1"/>
  <c r="AI7854" i="1" s="1"/>
  <c r="AI7855" i="1" s="1"/>
  <c r="AI7856" i="1" s="1"/>
  <c r="AI7857" i="1" s="1"/>
  <c r="AI7858" i="1" s="1"/>
  <c r="AI7859" i="1" s="1"/>
  <c r="AI7860" i="1" s="1"/>
  <c r="AI7861" i="1" s="1"/>
  <c r="AI7862" i="1" s="1"/>
  <c r="AI7863" i="1" s="1"/>
  <c r="AI7864" i="1" s="1"/>
  <c r="AI7865" i="1" s="1"/>
  <c r="AI7866" i="1" s="1"/>
  <c r="AI7867" i="1" s="1"/>
  <c r="AI7868" i="1" s="1"/>
  <c r="AI7869" i="1" s="1"/>
  <c r="AI7870" i="1" s="1"/>
  <c r="AI7871" i="1" s="1"/>
  <c r="AI7872" i="1" s="1"/>
  <c r="AI7873" i="1" s="1"/>
  <c r="AI7874" i="1" s="1"/>
  <c r="AI7875" i="1" s="1"/>
  <c r="AI7876" i="1" s="1"/>
  <c r="AI7877" i="1" s="1"/>
  <c r="AI7878" i="1" s="1"/>
  <c r="AI7879" i="1" s="1"/>
  <c r="AI7880" i="1" s="1"/>
  <c r="AI7881" i="1" s="1"/>
  <c r="AI7882" i="1" s="1"/>
  <c r="AI7883" i="1" s="1"/>
  <c r="AI7884" i="1" s="1"/>
  <c r="AI7885" i="1" s="1"/>
  <c r="AI7886" i="1" s="1"/>
  <c r="AI7887" i="1" s="1"/>
  <c r="AI7888" i="1" s="1"/>
  <c r="AI7889" i="1" s="1"/>
  <c r="AI7890" i="1" s="1"/>
  <c r="AI7891" i="1" s="1"/>
  <c r="AI7892" i="1" s="1"/>
  <c r="AI7893" i="1" s="1"/>
  <c r="AI7894" i="1" s="1"/>
  <c r="AI7895" i="1" s="1"/>
  <c r="AI7896" i="1" s="1"/>
  <c r="AI7897" i="1" s="1"/>
  <c r="AI7898" i="1" s="1"/>
  <c r="AI7899" i="1" s="1"/>
  <c r="AI7900" i="1" s="1"/>
  <c r="AI7901" i="1" s="1"/>
  <c r="AI7902" i="1" s="1"/>
  <c r="AI7903" i="1" s="1"/>
  <c r="AI7904" i="1" s="1"/>
  <c r="AI7905" i="1" s="1"/>
  <c r="AI7906" i="1" s="1"/>
  <c r="AI7907" i="1" s="1"/>
  <c r="AI7908" i="1" s="1"/>
  <c r="AI7909" i="1" s="1"/>
  <c r="AI7910" i="1" s="1"/>
  <c r="AI7911" i="1" s="1"/>
  <c r="AI7912" i="1" s="1"/>
  <c r="AI7913" i="1" s="1"/>
  <c r="AI7914" i="1" s="1"/>
  <c r="AI7915" i="1" s="1"/>
  <c r="AI7916" i="1" s="1"/>
  <c r="AI7917" i="1" s="1"/>
  <c r="AI7918" i="1" s="1"/>
  <c r="AI7919" i="1" s="1"/>
  <c r="AI7920" i="1" s="1"/>
  <c r="AI7921" i="1" s="1"/>
  <c r="AI7922" i="1" s="1"/>
  <c r="AI7923" i="1" s="1"/>
  <c r="AI7924" i="1" s="1"/>
  <c r="AI7925" i="1" s="1"/>
  <c r="AI7926" i="1" s="1"/>
  <c r="AI7927" i="1" s="1"/>
  <c r="AI7928" i="1" s="1"/>
  <c r="AI7929" i="1" s="1"/>
  <c r="AI7930" i="1" s="1"/>
  <c r="AI7931" i="1" s="1"/>
  <c r="AI7932" i="1" s="1"/>
  <c r="AI7933" i="1" s="1"/>
  <c r="AI7934" i="1" s="1"/>
  <c r="AI7935" i="1" s="1"/>
  <c r="AI7936" i="1" s="1"/>
  <c r="AI7937" i="1" s="1"/>
  <c r="AI7938" i="1" s="1"/>
  <c r="AI7939" i="1" s="1"/>
  <c r="AI7940" i="1" s="1"/>
  <c r="AI7941" i="1" s="1"/>
  <c r="AI7942" i="1" s="1"/>
  <c r="AI7943" i="1" s="1"/>
  <c r="AI7944" i="1" s="1"/>
  <c r="AI7945" i="1" s="1"/>
  <c r="AI7946" i="1" s="1"/>
  <c r="AI7947" i="1" s="1"/>
  <c r="AI7948" i="1" s="1"/>
  <c r="AI7949" i="1" s="1"/>
  <c r="AI7950" i="1" s="1"/>
  <c r="AI7951" i="1" s="1"/>
  <c r="AI7952" i="1" s="1"/>
  <c r="AI7953" i="1" s="1"/>
  <c r="AI7954" i="1" s="1"/>
  <c r="AI7955" i="1" s="1"/>
  <c r="AI7956" i="1" s="1"/>
  <c r="AI7957" i="1" s="1"/>
  <c r="AI7958" i="1" s="1"/>
  <c r="AI7959" i="1" s="1"/>
  <c r="AI7960" i="1" s="1"/>
  <c r="AI7961" i="1" s="1"/>
  <c r="AI7962" i="1" s="1"/>
  <c r="AI7963" i="1" s="1"/>
  <c r="AI7964" i="1" s="1"/>
  <c r="AI7965" i="1" s="1"/>
  <c r="AI7966" i="1" s="1"/>
  <c r="AI7967" i="1" s="1"/>
  <c r="AI7968" i="1" s="1"/>
  <c r="AI7969" i="1" s="1"/>
  <c r="AI7970" i="1" s="1"/>
  <c r="AI7971" i="1" s="1"/>
  <c r="AI7972" i="1" s="1"/>
  <c r="AI7973" i="1" s="1"/>
  <c r="AI7974" i="1" s="1"/>
  <c r="AI7975" i="1" s="1"/>
  <c r="AI7976" i="1" s="1"/>
  <c r="AI7977" i="1" s="1"/>
  <c r="AI7978" i="1" s="1"/>
  <c r="AI7979" i="1" s="1"/>
  <c r="AI7980" i="1" s="1"/>
  <c r="AI7981" i="1" s="1"/>
  <c r="AI7982" i="1" s="1"/>
  <c r="AI7983" i="1" s="1"/>
  <c r="AI7984" i="1" s="1"/>
  <c r="AI7985" i="1" s="1"/>
  <c r="AI7986" i="1" s="1"/>
  <c r="AI7987" i="1" s="1"/>
  <c r="AI7988" i="1" s="1"/>
  <c r="AI7989" i="1" s="1"/>
  <c r="AI7990" i="1" s="1"/>
  <c r="AI7991" i="1" s="1"/>
  <c r="AI7992" i="1" s="1"/>
  <c r="AI7993" i="1" s="1"/>
  <c r="AI7994" i="1" s="1"/>
  <c r="AI7995" i="1" s="1"/>
  <c r="AI7996" i="1" s="1"/>
  <c r="AI7997" i="1" s="1"/>
  <c r="AI7998" i="1" s="1"/>
  <c r="AI7999" i="1" s="1"/>
  <c r="AI8000" i="1" s="1"/>
  <c r="AI8001" i="1" s="1"/>
  <c r="AI8002" i="1" s="1"/>
  <c r="AI8003" i="1" s="1"/>
  <c r="AI8004" i="1" s="1"/>
  <c r="AI8005" i="1" s="1"/>
  <c r="AI8006" i="1" s="1"/>
  <c r="AI8007" i="1" s="1"/>
  <c r="AI8008" i="1" s="1"/>
  <c r="AI8009" i="1" s="1"/>
  <c r="AI8010" i="1" s="1"/>
  <c r="AI8011" i="1" s="1"/>
  <c r="AI8012" i="1" s="1"/>
  <c r="AI8013" i="1" s="1"/>
  <c r="AI8014" i="1" s="1"/>
  <c r="AI8015" i="1" s="1"/>
  <c r="AI8016" i="1" s="1"/>
  <c r="AI8017" i="1" s="1"/>
  <c r="AI8018" i="1" s="1"/>
  <c r="AI8019" i="1" s="1"/>
  <c r="AI8020" i="1" s="1"/>
  <c r="AI8021" i="1" s="1"/>
  <c r="AI8022" i="1" s="1"/>
  <c r="AI8023" i="1" s="1"/>
  <c r="AI8024" i="1" s="1"/>
  <c r="AI8025" i="1" s="1"/>
  <c r="AI8026" i="1" s="1"/>
  <c r="AI8027" i="1" s="1"/>
  <c r="AI8028" i="1" s="1"/>
  <c r="AI8029" i="1" s="1"/>
  <c r="AI8030" i="1" s="1"/>
  <c r="AI8031" i="1" s="1"/>
  <c r="AI8032" i="1" s="1"/>
  <c r="AI8033" i="1" s="1"/>
  <c r="AI8034" i="1" s="1"/>
  <c r="AI8035" i="1" s="1"/>
  <c r="AI8036" i="1" s="1"/>
  <c r="AI8037" i="1" s="1"/>
  <c r="AI8038" i="1" s="1"/>
  <c r="AI8039" i="1" s="1"/>
  <c r="AI8040" i="1" s="1"/>
  <c r="AI8041" i="1" s="1"/>
  <c r="AI8042" i="1" s="1"/>
  <c r="AI8043" i="1" s="1"/>
  <c r="AI8044" i="1" s="1"/>
  <c r="AI8045" i="1" s="1"/>
  <c r="AI8046" i="1" s="1"/>
  <c r="AI8047" i="1" s="1"/>
  <c r="AI8048" i="1" s="1"/>
  <c r="AI8049" i="1" s="1"/>
  <c r="AI8050" i="1" s="1"/>
  <c r="AI8051" i="1" s="1"/>
  <c r="AI8052" i="1" s="1"/>
  <c r="AI8053" i="1" s="1"/>
  <c r="AI8054" i="1" s="1"/>
  <c r="AI8055" i="1" s="1"/>
  <c r="AI8056" i="1" s="1"/>
  <c r="AI8057" i="1" s="1"/>
  <c r="AI8058" i="1" s="1"/>
  <c r="AI8059" i="1" s="1"/>
  <c r="AI8060" i="1" s="1"/>
  <c r="AI8061" i="1" s="1"/>
  <c r="AI8062" i="1" s="1"/>
  <c r="AI8063" i="1" s="1"/>
  <c r="AI8064" i="1" s="1"/>
  <c r="AI8065" i="1" s="1"/>
  <c r="AI8066" i="1" s="1"/>
  <c r="AI8067" i="1" s="1"/>
  <c r="AI8068" i="1" s="1"/>
  <c r="AI8069" i="1" s="1"/>
  <c r="AI8070" i="1" s="1"/>
  <c r="AI8071" i="1" s="1"/>
  <c r="AI8072" i="1" s="1"/>
  <c r="AI8073" i="1" s="1"/>
  <c r="AI8074" i="1" s="1"/>
  <c r="AI8075" i="1" s="1"/>
  <c r="AI8076" i="1" s="1"/>
  <c r="AI8077" i="1" s="1"/>
  <c r="AI8078" i="1" s="1"/>
  <c r="AI8079" i="1" s="1"/>
  <c r="AI8080" i="1" s="1"/>
  <c r="AI8081" i="1" s="1"/>
  <c r="AI8082" i="1" s="1"/>
  <c r="AI8083" i="1" s="1"/>
  <c r="AI8084" i="1" s="1"/>
  <c r="AI8085" i="1" s="1"/>
  <c r="AI8086" i="1" s="1"/>
  <c r="AI8087" i="1" s="1"/>
  <c r="AI8088" i="1" s="1"/>
  <c r="AI8089" i="1" s="1"/>
  <c r="AI8090" i="1" s="1"/>
  <c r="AI8091" i="1" s="1"/>
  <c r="AI8092" i="1" s="1"/>
  <c r="AI8093" i="1" s="1"/>
  <c r="AI8094" i="1" s="1"/>
  <c r="AI8095" i="1" s="1"/>
  <c r="AI8096" i="1" s="1"/>
  <c r="AI8097" i="1" s="1"/>
  <c r="AI8098" i="1" s="1"/>
  <c r="AI8099" i="1" s="1"/>
  <c r="AI8100" i="1" s="1"/>
  <c r="AI8101" i="1" s="1"/>
  <c r="AI8102" i="1" s="1"/>
  <c r="AI8103" i="1" s="1"/>
  <c r="AI8104" i="1" s="1"/>
  <c r="AI8105" i="1" s="1"/>
  <c r="AI8106" i="1" s="1"/>
  <c r="AI8107" i="1" s="1"/>
  <c r="AI8108" i="1" s="1"/>
  <c r="AI8109" i="1" s="1"/>
  <c r="AI8110" i="1" s="1"/>
  <c r="AI8111" i="1" s="1"/>
  <c r="AI8112" i="1" s="1"/>
  <c r="AI8113" i="1" s="1"/>
  <c r="AI8114" i="1" s="1"/>
  <c r="AI8115" i="1" s="1"/>
  <c r="AI8116" i="1" s="1"/>
  <c r="AI8117" i="1" s="1"/>
  <c r="AI8118" i="1" s="1"/>
  <c r="AI8119" i="1" s="1"/>
  <c r="AI8120" i="1" s="1"/>
  <c r="AI8121" i="1" s="1"/>
  <c r="AI8122" i="1" s="1"/>
  <c r="AI8123" i="1" s="1"/>
  <c r="AI8124" i="1" s="1"/>
  <c r="AI8125" i="1" s="1"/>
  <c r="AI8126" i="1" s="1"/>
  <c r="AI8127" i="1" s="1"/>
  <c r="AI8128" i="1" s="1"/>
  <c r="AI8129" i="1" s="1"/>
  <c r="AI8130" i="1" s="1"/>
  <c r="AI8131" i="1" s="1"/>
  <c r="AI8132" i="1" s="1"/>
  <c r="AI8133" i="1" s="1"/>
  <c r="AI8134" i="1" s="1"/>
  <c r="AI8135" i="1" s="1"/>
  <c r="AI8136" i="1" s="1"/>
  <c r="AI8137" i="1" s="1"/>
  <c r="AI8138" i="1" s="1"/>
  <c r="AI8139" i="1" s="1"/>
  <c r="AI8140" i="1" s="1"/>
  <c r="AI8141" i="1" s="1"/>
  <c r="AI8142" i="1" s="1"/>
  <c r="AI8143" i="1" s="1"/>
  <c r="AI8144" i="1" s="1"/>
  <c r="AI8145" i="1" s="1"/>
  <c r="AI8146" i="1" s="1"/>
  <c r="AI8147" i="1" s="1"/>
  <c r="AI8148" i="1" s="1"/>
  <c r="AI8149" i="1" s="1"/>
  <c r="AI8150" i="1" s="1"/>
  <c r="AI8151" i="1" s="1"/>
  <c r="AI8152" i="1" s="1"/>
  <c r="AI8153" i="1" s="1"/>
  <c r="AI8154" i="1" s="1"/>
  <c r="AI8155" i="1" s="1"/>
  <c r="AI8156" i="1" s="1"/>
  <c r="AI8157" i="1" s="1"/>
  <c r="AI8158" i="1" s="1"/>
  <c r="AI8159" i="1" s="1"/>
  <c r="AI8160" i="1" s="1"/>
  <c r="AI8161" i="1" s="1"/>
  <c r="AI8162" i="1" s="1"/>
  <c r="AI8163" i="1" s="1"/>
  <c r="AI8164" i="1" s="1"/>
  <c r="AI8165" i="1" s="1"/>
  <c r="AI8166" i="1" s="1"/>
  <c r="AI8167" i="1" s="1"/>
  <c r="AI8168" i="1" s="1"/>
  <c r="AI8169" i="1" s="1"/>
  <c r="AI8170" i="1" s="1"/>
  <c r="AI8171" i="1" s="1"/>
  <c r="AI8172" i="1" s="1"/>
  <c r="AI8173" i="1" s="1"/>
  <c r="AI8174" i="1" s="1"/>
  <c r="AI8175" i="1" s="1"/>
  <c r="AI8176" i="1" s="1"/>
  <c r="AI8177" i="1" s="1"/>
  <c r="AI8178" i="1" s="1"/>
  <c r="AI8179" i="1" s="1"/>
  <c r="AI8180" i="1" s="1"/>
  <c r="AI8181" i="1" s="1"/>
  <c r="AI8182" i="1" s="1"/>
  <c r="AI8183" i="1" s="1"/>
  <c r="AI8184" i="1" s="1"/>
  <c r="AI8185" i="1" s="1"/>
  <c r="AI8186" i="1" s="1"/>
  <c r="AI8187" i="1" s="1"/>
  <c r="AI8188" i="1" s="1"/>
  <c r="AI8189" i="1" s="1"/>
  <c r="AI8190" i="1" s="1"/>
  <c r="AI8191" i="1" s="1"/>
  <c r="AI8192" i="1" s="1"/>
  <c r="AI8193" i="1" s="1"/>
  <c r="AI8194" i="1" s="1"/>
  <c r="AI8195" i="1" s="1"/>
  <c r="AI8196" i="1" s="1"/>
  <c r="AI8197" i="1" s="1"/>
  <c r="AI8198" i="1" s="1"/>
  <c r="AI8199" i="1" s="1"/>
  <c r="AI8200" i="1" s="1"/>
  <c r="AI8201" i="1" s="1"/>
  <c r="AI8202" i="1" s="1"/>
  <c r="AI8203" i="1" s="1"/>
  <c r="AI8204" i="1" s="1"/>
  <c r="AI8205" i="1" s="1"/>
  <c r="AI8206" i="1" s="1"/>
  <c r="AI8207" i="1" s="1"/>
  <c r="AI8208" i="1" s="1"/>
  <c r="AI8209" i="1" s="1"/>
  <c r="AI8210" i="1" s="1"/>
  <c r="AI8211" i="1" s="1"/>
  <c r="AI8212" i="1" s="1"/>
  <c r="AI8213" i="1" s="1"/>
  <c r="AI8214" i="1" s="1"/>
  <c r="AI8215" i="1" s="1"/>
  <c r="AI8216" i="1" s="1"/>
  <c r="AI8217" i="1" s="1"/>
  <c r="AI8218" i="1" s="1"/>
  <c r="AI8219" i="1" s="1"/>
  <c r="AI8220" i="1" s="1"/>
  <c r="AI8221" i="1" s="1"/>
  <c r="AI8222" i="1" s="1"/>
  <c r="AI8223" i="1" s="1"/>
  <c r="AI8224" i="1" s="1"/>
  <c r="AI8225" i="1" s="1"/>
  <c r="AI8226" i="1" s="1"/>
  <c r="AI8227" i="1" s="1"/>
  <c r="AI8228" i="1" s="1"/>
  <c r="AI8229" i="1" s="1"/>
  <c r="AI8230" i="1" s="1"/>
  <c r="AI8231" i="1" s="1"/>
  <c r="AI8232" i="1" s="1"/>
  <c r="AI8233" i="1" s="1"/>
  <c r="AI8234" i="1" s="1"/>
  <c r="AI8235" i="1" s="1"/>
  <c r="AI8236" i="1" s="1"/>
  <c r="AI8237" i="1" s="1"/>
  <c r="AI8238" i="1" s="1"/>
  <c r="AI8239" i="1" s="1"/>
  <c r="AI8240" i="1" s="1"/>
  <c r="AI8241" i="1" s="1"/>
  <c r="AI8242" i="1" s="1"/>
  <c r="AI8243" i="1" s="1"/>
  <c r="AI8244" i="1" s="1"/>
  <c r="AI8245" i="1" s="1"/>
  <c r="AI8246" i="1" s="1"/>
  <c r="AI8247" i="1" s="1"/>
  <c r="AI8248" i="1" s="1"/>
  <c r="AI8249" i="1" s="1"/>
  <c r="AI8250" i="1" s="1"/>
  <c r="AI8251" i="1" s="1"/>
  <c r="AI8252" i="1" s="1"/>
  <c r="AI8253" i="1" s="1"/>
  <c r="AI8254" i="1" s="1"/>
  <c r="AI8255" i="1" s="1"/>
  <c r="AI8256" i="1" s="1"/>
  <c r="AI8257" i="1" s="1"/>
  <c r="AI8258" i="1" s="1"/>
  <c r="AI8259" i="1" s="1"/>
  <c r="AI8260" i="1" s="1"/>
  <c r="AI8261" i="1" s="1"/>
  <c r="AI8262" i="1" s="1"/>
  <c r="AI8263" i="1" s="1"/>
  <c r="AI8264" i="1" s="1"/>
  <c r="AI8265" i="1" s="1"/>
  <c r="AI8266" i="1" s="1"/>
  <c r="AI8267" i="1" s="1"/>
  <c r="AI8268" i="1" s="1"/>
  <c r="AI8269" i="1" s="1"/>
  <c r="AI8270" i="1" s="1"/>
  <c r="AI8271" i="1" s="1"/>
  <c r="AI8272" i="1" s="1"/>
  <c r="AI8273" i="1" s="1"/>
  <c r="AI8274" i="1" s="1"/>
  <c r="AI8275" i="1" s="1"/>
  <c r="AI8276" i="1" s="1"/>
  <c r="AI8277" i="1" s="1"/>
  <c r="AI8278" i="1" s="1"/>
  <c r="AI8279" i="1" s="1"/>
  <c r="AI8280" i="1" s="1"/>
  <c r="AI8281" i="1" s="1"/>
  <c r="AI8282" i="1" s="1"/>
  <c r="AI8283" i="1" s="1"/>
  <c r="AI8284" i="1" s="1"/>
  <c r="AI8285" i="1" s="1"/>
  <c r="AI8286" i="1" s="1"/>
  <c r="AI8287" i="1" s="1"/>
  <c r="AI8288" i="1" s="1"/>
  <c r="AI8289" i="1" s="1"/>
  <c r="AI8290" i="1" s="1"/>
  <c r="AI8291" i="1" s="1"/>
  <c r="AI8292" i="1" s="1"/>
  <c r="AI8293" i="1" s="1"/>
  <c r="AI8294" i="1" s="1"/>
  <c r="AI8295" i="1" s="1"/>
  <c r="AI8296" i="1" s="1"/>
  <c r="AI8297" i="1" s="1"/>
  <c r="AI8298" i="1" s="1"/>
  <c r="AI8299" i="1" s="1"/>
  <c r="AI8300" i="1" s="1"/>
  <c r="AI8301" i="1" s="1"/>
  <c r="AI8302" i="1" s="1"/>
  <c r="AI8303" i="1" s="1"/>
  <c r="AI8304" i="1" s="1"/>
  <c r="AI8305" i="1" s="1"/>
  <c r="AI8306" i="1" s="1"/>
  <c r="AI8307" i="1" s="1"/>
  <c r="AI8308" i="1" s="1"/>
  <c r="AI8309" i="1" s="1"/>
  <c r="AI8310" i="1" s="1"/>
  <c r="AI8311" i="1" s="1"/>
  <c r="AI8312" i="1" s="1"/>
  <c r="AI8313" i="1" s="1"/>
  <c r="AI8314" i="1" s="1"/>
  <c r="AI8315" i="1" s="1"/>
  <c r="AI8316" i="1" s="1"/>
  <c r="AI8317" i="1" s="1"/>
  <c r="AI8318" i="1" s="1"/>
  <c r="AI8319" i="1" s="1"/>
  <c r="AI8320" i="1" s="1"/>
  <c r="AI8321" i="1" s="1"/>
  <c r="AI8322" i="1" s="1"/>
  <c r="AI8323" i="1" s="1"/>
  <c r="AI8324" i="1" s="1"/>
  <c r="AI8325" i="1" s="1"/>
  <c r="AI8326" i="1" s="1"/>
  <c r="AI8327" i="1" s="1"/>
  <c r="AI8328" i="1" s="1"/>
  <c r="AI8329" i="1" s="1"/>
  <c r="AI8330" i="1" s="1"/>
  <c r="AI8331" i="1" s="1"/>
  <c r="AI8332" i="1" s="1"/>
  <c r="AI8333" i="1" s="1"/>
  <c r="AI8334" i="1" s="1"/>
  <c r="AI8335" i="1" s="1"/>
  <c r="AI8336" i="1" s="1"/>
  <c r="AI8337" i="1" s="1"/>
  <c r="AI8338" i="1" s="1"/>
  <c r="AI8339" i="1" s="1"/>
  <c r="AI8340" i="1" s="1"/>
  <c r="AI8341" i="1" s="1"/>
  <c r="AI8342" i="1" s="1"/>
  <c r="AI8343" i="1" s="1"/>
  <c r="AI8344" i="1" s="1"/>
  <c r="AI8345" i="1" s="1"/>
  <c r="AI8346" i="1" s="1"/>
  <c r="AI8347" i="1" s="1"/>
  <c r="AI8348" i="1" s="1"/>
  <c r="AI8349" i="1" s="1"/>
  <c r="AI8350" i="1" s="1"/>
  <c r="AI8351" i="1" s="1"/>
  <c r="AI8352" i="1" s="1"/>
  <c r="AI8353" i="1" s="1"/>
  <c r="AI8354" i="1" s="1"/>
  <c r="AI8355" i="1" s="1"/>
  <c r="AI8356" i="1" s="1"/>
  <c r="AI8357" i="1" s="1"/>
  <c r="AI8358" i="1" s="1"/>
  <c r="AI8359" i="1" s="1"/>
  <c r="AI8360" i="1" s="1"/>
  <c r="AI8361" i="1" s="1"/>
  <c r="AI8362" i="1" s="1"/>
  <c r="AI8363" i="1" s="1"/>
  <c r="AI8364" i="1" s="1"/>
  <c r="AI8365" i="1" s="1"/>
  <c r="AI8366" i="1" s="1"/>
  <c r="AI8367" i="1" s="1"/>
  <c r="AI8368" i="1" s="1"/>
  <c r="AI8369" i="1" s="1"/>
  <c r="AI8370" i="1" s="1"/>
  <c r="AI8371" i="1" s="1"/>
  <c r="AI8372" i="1" s="1"/>
  <c r="AI8373" i="1" s="1"/>
  <c r="AI8374" i="1" s="1"/>
  <c r="AI8375" i="1" s="1"/>
  <c r="AI8376" i="1" s="1"/>
  <c r="AI8377" i="1" s="1"/>
  <c r="AI8378" i="1" s="1"/>
  <c r="AI8379" i="1" s="1"/>
  <c r="AI8380" i="1" s="1"/>
  <c r="AI8381" i="1" s="1"/>
  <c r="AI8382" i="1" s="1"/>
  <c r="AI8383" i="1" s="1"/>
  <c r="AI8384" i="1" s="1"/>
  <c r="AI8385" i="1" s="1"/>
  <c r="AI8386" i="1" s="1"/>
  <c r="AI8387" i="1" s="1"/>
  <c r="AI8388" i="1" s="1"/>
  <c r="AI8389" i="1" s="1"/>
  <c r="AI8390" i="1" s="1"/>
  <c r="AI8391" i="1" s="1"/>
  <c r="AI8392" i="1" s="1"/>
  <c r="AI8393" i="1" s="1"/>
  <c r="AI8394" i="1" s="1"/>
  <c r="AI8395" i="1" s="1"/>
  <c r="AI8396" i="1" s="1"/>
  <c r="AI8397" i="1" s="1"/>
  <c r="AI8398" i="1" s="1"/>
  <c r="AI8399" i="1" s="1"/>
  <c r="AI8400" i="1" s="1"/>
  <c r="AI8401" i="1" s="1"/>
  <c r="AI8402" i="1" s="1"/>
  <c r="AI8403" i="1" s="1"/>
  <c r="AI8404" i="1" s="1"/>
  <c r="AI8405" i="1" s="1"/>
  <c r="AI8406" i="1" s="1"/>
  <c r="AI8407" i="1" s="1"/>
  <c r="AI8408" i="1" s="1"/>
  <c r="AI8409" i="1" s="1"/>
  <c r="AI8410" i="1" s="1"/>
  <c r="AI8411" i="1" s="1"/>
  <c r="AI8412" i="1" s="1"/>
  <c r="AI8413" i="1" s="1"/>
  <c r="AI8414" i="1" s="1"/>
  <c r="AI8415" i="1" s="1"/>
  <c r="AI8416" i="1" s="1"/>
  <c r="AI8417" i="1" s="1"/>
  <c r="AI8418" i="1" s="1"/>
  <c r="AI8419" i="1" s="1"/>
  <c r="AI8420" i="1" s="1"/>
  <c r="AI8421" i="1" s="1"/>
  <c r="AI8422" i="1" s="1"/>
  <c r="AI8423" i="1" s="1"/>
  <c r="AI8424" i="1" s="1"/>
  <c r="AI8425" i="1" s="1"/>
  <c r="AI8426" i="1" s="1"/>
  <c r="AI8427" i="1" s="1"/>
  <c r="AI8428" i="1" s="1"/>
  <c r="AI8429" i="1" s="1"/>
  <c r="AI8430" i="1" s="1"/>
  <c r="AI8431" i="1" s="1"/>
  <c r="AI8432" i="1" s="1"/>
  <c r="AI8433" i="1" s="1"/>
  <c r="AI8434" i="1" s="1"/>
  <c r="AI8435" i="1" s="1"/>
  <c r="AI8436" i="1" s="1"/>
  <c r="AI8437" i="1" s="1"/>
  <c r="AI8438" i="1" s="1"/>
  <c r="AI8439" i="1" s="1"/>
  <c r="AI8440" i="1" s="1"/>
  <c r="AI8441" i="1" s="1"/>
  <c r="AI8442" i="1" s="1"/>
  <c r="AI8443" i="1" s="1"/>
  <c r="AI8444" i="1" s="1"/>
  <c r="AI8445" i="1" s="1"/>
  <c r="AI8446" i="1" s="1"/>
  <c r="AI8447" i="1" s="1"/>
  <c r="AI8448" i="1" s="1"/>
  <c r="AI8449" i="1" s="1"/>
  <c r="AI8450" i="1" s="1"/>
  <c r="AI8451" i="1" s="1"/>
  <c r="AI8452" i="1" s="1"/>
  <c r="AI8453" i="1" s="1"/>
  <c r="AI8454" i="1" s="1"/>
  <c r="AI8455" i="1" s="1"/>
  <c r="AI8456" i="1" s="1"/>
  <c r="AI8457" i="1" s="1"/>
  <c r="AI8458" i="1" s="1"/>
  <c r="AI8459" i="1" s="1"/>
  <c r="AI8460" i="1" s="1"/>
  <c r="AI8461" i="1" s="1"/>
  <c r="AI8462" i="1" s="1"/>
  <c r="AI8463" i="1" s="1"/>
  <c r="AI8464" i="1" s="1"/>
  <c r="AI8465" i="1" s="1"/>
  <c r="AI8466" i="1" s="1"/>
  <c r="AI8467" i="1" s="1"/>
  <c r="AI8468" i="1" s="1"/>
  <c r="AI8469" i="1" s="1"/>
  <c r="AI8470" i="1" s="1"/>
  <c r="AI8471" i="1" s="1"/>
  <c r="AI8472" i="1" s="1"/>
  <c r="AI8473" i="1" s="1"/>
  <c r="AI8474" i="1" s="1"/>
  <c r="AI8475" i="1" s="1"/>
  <c r="AI8476" i="1" s="1"/>
  <c r="AI8477" i="1" s="1"/>
  <c r="AI8478" i="1" s="1"/>
  <c r="AI8479" i="1" s="1"/>
  <c r="AI8480" i="1" s="1"/>
  <c r="AI8481" i="1" s="1"/>
  <c r="AI8482" i="1" s="1"/>
  <c r="AI8483" i="1" s="1"/>
  <c r="AI8484" i="1" s="1"/>
  <c r="AI8485" i="1" s="1"/>
  <c r="AI8486" i="1" s="1"/>
  <c r="AI8487" i="1" s="1"/>
  <c r="AI8488" i="1" s="1"/>
  <c r="AI8489" i="1" s="1"/>
  <c r="AI8490" i="1" s="1"/>
  <c r="AI8491" i="1" s="1"/>
  <c r="AI8492" i="1" s="1"/>
  <c r="AI8493" i="1" s="1"/>
  <c r="AI8494" i="1" s="1"/>
  <c r="AI8495" i="1" s="1"/>
  <c r="AI8496" i="1" s="1"/>
  <c r="AI8497" i="1" s="1"/>
  <c r="AI8498" i="1" s="1"/>
  <c r="AI8499" i="1" s="1"/>
  <c r="AI8500" i="1" s="1"/>
  <c r="AI8501" i="1" s="1"/>
  <c r="AI8502" i="1" s="1"/>
  <c r="AI8503" i="1" s="1"/>
  <c r="AI8504" i="1" s="1"/>
  <c r="AI8505" i="1" s="1"/>
  <c r="AI8506" i="1" s="1"/>
  <c r="AI8507" i="1" s="1"/>
  <c r="AI8508" i="1" s="1"/>
  <c r="AI8509" i="1" s="1"/>
  <c r="AI8510" i="1" s="1"/>
  <c r="AI8511" i="1" s="1"/>
  <c r="AI8512" i="1" s="1"/>
  <c r="AI8513" i="1" s="1"/>
  <c r="AI8514" i="1" s="1"/>
  <c r="AI8515" i="1" s="1"/>
  <c r="AI8516" i="1" s="1"/>
  <c r="AI8517" i="1" s="1"/>
  <c r="AI8518" i="1" s="1"/>
  <c r="AI8519" i="1" s="1"/>
  <c r="AI8520" i="1" s="1"/>
  <c r="AI8521" i="1" s="1"/>
  <c r="AI8522" i="1" s="1"/>
  <c r="AI8523" i="1" s="1"/>
  <c r="AI8524" i="1" s="1"/>
  <c r="AI8525" i="1" s="1"/>
  <c r="AI8526" i="1" s="1"/>
  <c r="AI8527" i="1" s="1"/>
  <c r="AI8528" i="1" s="1"/>
  <c r="AI8529" i="1" s="1"/>
  <c r="AI8530" i="1" s="1"/>
  <c r="AI8531" i="1" s="1"/>
  <c r="AI8532" i="1" s="1"/>
  <c r="AI8533" i="1" s="1"/>
  <c r="AI8534" i="1" s="1"/>
  <c r="AI8535" i="1" s="1"/>
  <c r="AI8536" i="1" s="1"/>
  <c r="AI8537" i="1" s="1"/>
  <c r="AI8538" i="1" s="1"/>
  <c r="AI8539" i="1" s="1"/>
  <c r="AI8540" i="1" s="1"/>
  <c r="AI8541" i="1" s="1"/>
  <c r="AI8542" i="1" s="1"/>
  <c r="AI8543" i="1" s="1"/>
  <c r="AI8544" i="1" s="1"/>
  <c r="AI8545" i="1" s="1"/>
  <c r="AI8546" i="1" s="1"/>
  <c r="AI8547" i="1" s="1"/>
  <c r="AI8548" i="1" s="1"/>
  <c r="AI8549" i="1" s="1"/>
  <c r="AI8550" i="1" s="1"/>
  <c r="AI8551" i="1" s="1"/>
  <c r="AI8552" i="1" s="1"/>
  <c r="AI8553" i="1" s="1"/>
  <c r="AI8554" i="1" s="1"/>
  <c r="AI8555" i="1" s="1"/>
  <c r="AI8556" i="1" s="1"/>
  <c r="AI8557" i="1" s="1"/>
  <c r="AI8558" i="1" s="1"/>
  <c r="AI8559" i="1" s="1"/>
  <c r="AI8560" i="1" s="1"/>
  <c r="AI8561" i="1" s="1"/>
  <c r="AI8562" i="1" s="1"/>
  <c r="AI8563" i="1" s="1"/>
  <c r="AI8564" i="1" s="1"/>
  <c r="AI8565" i="1" s="1"/>
  <c r="AI8566" i="1" s="1"/>
  <c r="AI8567" i="1" s="1"/>
  <c r="AI8568" i="1" s="1"/>
  <c r="AI8569" i="1" s="1"/>
  <c r="AI8570" i="1" s="1"/>
  <c r="AI8571" i="1" s="1"/>
  <c r="AI8572" i="1" s="1"/>
  <c r="AI8573" i="1" s="1"/>
  <c r="AI8574" i="1" s="1"/>
  <c r="AI8575" i="1" s="1"/>
  <c r="AI8576" i="1" s="1"/>
  <c r="AI8577" i="1" s="1"/>
  <c r="AI8578" i="1" s="1"/>
  <c r="AI8579" i="1" s="1"/>
  <c r="AI8580" i="1" s="1"/>
  <c r="AI8581" i="1" s="1"/>
  <c r="AI8582" i="1" s="1"/>
  <c r="AI8583" i="1" s="1"/>
  <c r="AI8584" i="1" s="1"/>
  <c r="AI8585" i="1" s="1"/>
  <c r="AI8586" i="1" s="1"/>
  <c r="AI8587" i="1" s="1"/>
  <c r="AI8588" i="1" s="1"/>
  <c r="AI8589" i="1" s="1"/>
  <c r="AI8590" i="1" s="1"/>
  <c r="AI8591" i="1" s="1"/>
  <c r="AI8592" i="1" s="1"/>
  <c r="AI8593" i="1" s="1"/>
  <c r="AI8594" i="1" s="1"/>
  <c r="AI8595" i="1" s="1"/>
  <c r="AI8596" i="1" s="1"/>
  <c r="AI8597" i="1" s="1"/>
  <c r="AI8598" i="1" s="1"/>
  <c r="AI8599" i="1" s="1"/>
  <c r="AI8600" i="1" s="1"/>
  <c r="AI8601" i="1" s="1"/>
  <c r="AI8602" i="1" s="1"/>
  <c r="AI8603" i="1" s="1"/>
  <c r="AI8604" i="1" s="1"/>
  <c r="AI8605" i="1" s="1"/>
  <c r="AI8606" i="1" s="1"/>
  <c r="AI8607" i="1" s="1"/>
  <c r="AI8608" i="1" s="1"/>
  <c r="AI8609" i="1" s="1"/>
  <c r="AI8610" i="1" s="1"/>
  <c r="AI8611" i="1" s="1"/>
  <c r="AI8612" i="1" s="1"/>
  <c r="AI8613" i="1" s="1"/>
  <c r="AI8614" i="1" s="1"/>
  <c r="AI8615" i="1" s="1"/>
  <c r="AI8616" i="1" s="1"/>
  <c r="AI8617" i="1" s="1"/>
  <c r="AI8618" i="1" s="1"/>
  <c r="AI8619" i="1" s="1"/>
  <c r="AI8620" i="1" s="1"/>
  <c r="AI8621" i="1" s="1"/>
  <c r="AI8622" i="1" s="1"/>
  <c r="AI8623" i="1" s="1"/>
  <c r="AI8624" i="1" s="1"/>
  <c r="AI8625" i="1" s="1"/>
  <c r="AI8626" i="1" s="1"/>
  <c r="AI8627" i="1" s="1"/>
  <c r="AI8628" i="1" s="1"/>
  <c r="AI8629" i="1" s="1"/>
  <c r="AI8630" i="1" s="1"/>
  <c r="AI8631" i="1" s="1"/>
  <c r="AI8632" i="1" s="1"/>
  <c r="AI8633" i="1" s="1"/>
  <c r="AI8634" i="1" s="1"/>
  <c r="AI8635" i="1" s="1"/>
  <c r="AI8636" i="1" s="1"/>
  <c r="AI8637" i="1" s="1"/>
  <c r="AI8638" i="1" s="1"/>
  <c r="AI8639" i="1" s="1"/>
  <c r="AI8640" i="1" s="1"/>
  <c r="AI8641" i="1" s="1"/>
  <c r="AI8642" i="1" s="1"/>
  <c r="AI8643" i="1" s="1"/>
  <c r="AI8644" i="1" s="1"/>
  <c r="AI8645" i="1" s="1"/>
  <c r="AI8646" i="1" s="1"/>
  <c r="AI8647" i="1" s="1"/>
  <c r="AI8648" i="1" s="1"/>
  <c r="AI8649" i="1" s="1"/>
  <c r="AI8650" i="1" s="1"/>
  <c r="AI8651" i="1" s="1"/>
  <c r="AI8652" i="1" s="1"/>
  <c r="AI8653" i="1" s="1"/>
  <c r="AI8654" i="1" s="1"/>
  <c r="AI8655" i="1" s="1"/>
  <c r="AI8656" i="1" s="1"/>
  <c r="AI8657" i="1" s="1"/>
  <c r="AI8658" i="1" s="1"/>
  <c r="AI8659" i="1" s="1"/>
  <c r="AI8660" i="1" s="1"/>
  <c r="AI8661" i="1" s="1"/>
  <c r="AI8662" i="1" s="1"/>
  <c r="AI8663" i="1" s="1"/>
  <c r="AI8664" i="1" s="1"/>
  <c r="AI8665" i="1" s="1"/>
  <c r="AI8666" i="1" s="1"/>
  <c r="AI8667" i="1" s="1"/>
  <c r="AI8668" i="1" s="1"/>
  <c r="AI8669" i="1" s="1"/>
  <c r="AI8670" i="1" s="1"/>
  <c r="AI8671" i="1" s="1"/>
  <c r="AI8672" i="1" s="1"/>
  <c r="AI8673" i="1" s="1"/>
  <c r="AI8674" i="1" s="1"/>
  <c r="AI8675" i="1" s="1"/>
  <c r="AI8676" i="1" s="1"/>
  <c r="AI8677" i="1" s="1"/>
  <c r="AI8678" i="1" s="1"/>
  <c r="AI8679" i="1" s="1"/>
  <c r="AI8680" i="1" s="1"/>
  <c r="AI8681" i="1" s="1"/>
  <c r="AI8682" i="1" s="1"/>
  <c r="AI8683" i="1" s="1"/>
  <c r="AI8684" i="1" s="1"/>
  <c r="AI8685" i="1" s="1"/>
  <c r="AI8686" i="1" s="1"/>
  <c r="AI8687" i="1" s="1"/>
  <c r="AI8688" i="1" s="1"/>
  <c r="AI8689" i="1" s="1"/>
  <c r="AI8690" i="1" s="1"/>
  <c r="AI8691" i="1" s="1"/>
  <c r="AI8692" i="1" s="1"/>
  <c r="AI8693" i="1" s="1"/>
  <c r="AI8694" i="1" s="1"/>
  <c r="AI8695" i="1" s="1"/>
  <c r="AI8696" i="1" s="1"/>
  <c r="AI8697" i="1" s="1"/>
  <c r="AI8698" i="1" s="1"/>
  <c r="AI8699" i="1" s="1"/>
  <c r="AI8700" i="1" s="1"/>
  <c r="AI8701" i="1" s="1"/>
  <c r="AI8702" i="1" s="1"/>
  <c r="AI8703" i="1" s="1"/>
  <c r="AI8704" i="1" s="1"/>
  <c r="AI8705" i="1" s="1"/>
  <c r="AI8706" i="1" s="1"/>
  <c r="AI8707" i="1" s="1"/>
  <c r="AI8708" i="1" s="1"/>
  <c r="AI8709" i="1" s="1"/>
  <c r="AI8710" i="1" s="1"/>
  <c r="AI8711" i="1" s="1"/>
  <c r="AI8712" i="1" s="1"/>
  <c r="AI8713" i="1" s="1"/>
  <c r="AI8714" i="1" s="1"/>
  <c r="AI8715" i="1" s="1"/>
  <c r="AI8716" i="1" s="1"/>
  <c r="AI8717" i="1" s="1"/>
  <c r="AI8718" i="1" s="1"/>
  <c r="AI8719" i="1" s="1"/>
  <c r="AI8720" i="1" s="1"/>
  <c r="AI8721" i="1" s="1"/>
  <c r="AI8722" i="1" s="1"/>
  <c r="AI8723" i="1" s="1"/>
  <c r="AI8724" i="1" s="1"/>
  <c r="AI8725" i="1" s="1"/>
  <c r="AI8726" i="1" s="1"/>
  <c r="AI8727" i="1" s="1"/>
  <c r="AI8728" i="1" s="1"/>
  <c r="AI8729" i="1" s="1"/>
  <c r="AI8730" i="1" s="1"/>
  <c r="AI8731" i="1" s="1"/>
  <c r="AI8732" i="1" s="1"/>
  <c r="AI8733" i="1" s="1"/>
  <c r="AI8734" i="1" s="1"/>
  <c r="AI8735" i="1" s="1"/>
  <c r="AI8736" i="1" s="1"/>
  <c r="AI8737" i="1" s="1"/>
  <c r="AI8738" i="1" s="1"/>
  <c r="AI8739" i="1" s="1"/>
  <c r="AI8740" i="1" s="1"/>
  <c r="AI8741" i="1" s="1"/>
  <c r="AI8742" i="1" s="1"/>
  <c r="AI8743" i="1" s="1"/>
  <c r="AI8744" i="1" s="1"/>
  <c r="AI8745" i="1" s="1"/>
  <c r="AI8746" i="1" s="1"/>
  <c r="AI8747" i="1" s="1"/>
  <c r="AI8748" i="1" s="1"/>
  <c r="AI8749" i="1" s="1"/>
  <c r="AI8750" i="1" s="1"/>
  <c r="AI8751" i="1" s="1"/>
  <c r="AI8752" i="1" s="1"/>
  <c r="AI8753" i="1" s="1"/>
  <c r="AI8754" i="1" s="1"/>
  <c r="AI8755" i="1" s="1"/>
  <c r="AI8756" i="1" s="1"/>
  <c r="AI8757" i="1" s="1"/>
  <c r="AI8758" i="1" s="1"/>
  <c r="AI8759" i="1" s="1"/>
  <c r="AI8760" i="1" s="1"/>
  <c r="AI8761" i="1" s="1"/>
  <c r="AI8762" i="1" s="1"/>
  <c r="AI8763" i="1" s="1"/>
  <c r="AI8764" i="1" s="1"/>
  <c r="AI8765" i="1" s="1"/>
  <c r="AI8766" i="1" s="1"/>
  <c r="AI8767" i="1" s="1"/>
  <c r="AI8768" i="1" s="1"/>
  <c r="AI8769" i="1" s="1"/>
  <c r="AI8770" i="1" s="1"/>
  <c r="AI8771" i="1" s="1"/>
  <c r="AI8772" i="1" s="1"/>
  <c r="AI8773" i="1" s="1"/>
  <c r="AI8774" i="1" s="1"/>
  <c r="AI8775" i="1" s="1"/>
  <c r="AI8776" i="1" s="1"/>
  <c r="AI8777" i="1" s="1"/>
  <c r="AI8778" i="1" s="1"/>
  <c r="AI8779" i="1" s="1"/>
  <c r="AI8780" i="1" s="1"/>
  <c r="AI8781" i="1" s="1"/>
  <c r="AI8782" i="1" s="1"/>
  <c r="AI8783" i="1" s="1"/>
  <c r="AI8784" i="1" s="1"/>
  <c r="AI8785" i="1" s="1"/>
  <c r="AI8786" i="1" s="1"/>
  <c r="AI8787" i="1" s="1"/>
  <c r="Z5" i="1"/>
  <c r="AA5" i="1"/>
  <c r="AB5" i="1"/>
  <c r="AC5" i="1"/>
  <c r="AD5" i="1"/>
  <c r="AF5" i="1"/>
  <c r="AG5" i="1"/>
  <c r="Z6" i="1"/>
  <c r="AA6" i="1"/>
  <c r="AB6" i="1"/>
  <c r="AC6" i="1"/>
  <c r="AD6" i="1"/>
  <c r="AF6" i="1"/>
  <c r="AG6" i="1"/>
  <c r="Z7" i="1"/>
  <c r="AA7" i="1"/>
  <c r="AB7" i="1"/>
  <c r="AC7" i="1"/>
  <c r="AD7" i="1"/>
  <c r="AF7" i="1"/>
  <c r="AG7" i="1"/>
  <c r="Z8" i="1"/>
  <c r="AA8" i="1"/>
  <c r="AB8" i="1"/>
  <c r="AC8" i="1"/>
  <c r="AD8" i="1"/>
  <c r="AF8" i="1"/>
  <c r="AG8" i="1"/>
  <c r="Z9" i="1"/>
  <c r="AA9" i="1"/>
  <c r="AB9" i="1"/>
  <c r="AC9" i="1"/>
  <c r="AD9" i="1"/>
  <c r="AF9" i="1"/>
  <c r="AG9" i="1"/>
  <c r="Z10" i="1"/>
  <c r="AA10" i="1"/>
  <c r="AB10" i="1"/>
  <c r="AC10" i="1"/>
  <c r="AD10" i="1"/>
  <c r="AF10" i="1"/>
  <c r="AG10" i="1"/>
  <c r="Z11" i="1"/>
  <c r="AA11" i="1"/>
  <c r="AB11" i="1"/>
  <c r="AC11" i="1"/>
  <c r="AD11" i="1"/>
  <c r="AF11" i="1"/>
  <c r="AG11"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C3" i="1"/>
  <c r="B29" i="7" s="1"/>
  <c r="D19" i="6"/>
  <c r="F27" i="8" s="1"/>
  <c r="G5" i="1"/>
  <c r="H16" i="1"/>
  <c r="H28" i="1" s="1"/>
  <c r="H40" i="1" s="1"/>
  <c r="H52" i="1" s="1"/>
  <c r="H64" i="1" s="1"/>
  <c r="H76" i="1" s="1"/>
  <c r="H88" i="1" s="1"/>
  <c r="H100" i="1" s="1"/>
  <c r="H112" i="1" s="1"/>
  <c r="H124" i="1" s="1"/>
  <c r="H136" i="1" s="1"/>
  <c r="H148" i="1" s="1"/>
  <c r="H160" i="1" s="1"/>
  <c r="H172" i="1" s="1"/>
  <c r="H184" i="1" s="1"/>
  <c r="H196" i="1" s="1"/>
  <c r="H208" i="1" s="1"/>
  <c r="H220" i="1" s="1"/>
  <c r="H232" i="1" s="1"/>
  <c r="H244" i="1" s="1"/>
  <c r="D20" i="6" l="1"/>
  <c r="D21" i="6" s="1"/>
  <c r="D22" i="6"/>
  <c r="D18" i="6"/>
  <c r="E32" i="8" s="1"/>
  <c r="H7" i="6"/>
  <c r="AN22" i="1"/>
  <c r="AN21" i="1"/>
  <c r="AN19" i="1"/>
  <c r="AN18" i="1"/>
  <c r="AN12" i="1"/>
  <c r="AN20" i="1"/>
  <c r="AN17" i="1"/>
  <c r="AN16" i="1"/>
  <c r="AN15" i="1"/>
  <c r="AN14" i="1"/>
  <c r="AN13" i="1"/>
  <c r="AN11" i="1"/>
  <c r="G6" i="1"/>
  <c r="J5" i="6" l="1"/>
  <c r="L4" i="6"/>
  <c r="M4" i="6" s="1"/>
  <c r="H8" i="6"/>
  <c r="C5" i="1"/>
  <c r="AM7" i="1"/>
  <c r="AO7" i="1" s="1"/>
  <c r="AN7" i="1"/>
  <c r="G7" i="1"/>
  <c r="C6" i="1"/>
  <c r="N5" i="1" s="1"/>
  <c r="H12" i="1"/>
  <c r="H24" i="1" s="1"/>
  <c r="H36" i="1" s="1"/>
  <c r="H48" i="1" s="1"/>
  <c r="H60" i="1" s="1"/>
  <c r="H72" i="1" s="1"/>
  <c r="H84" i="1" s="1"/>
  <c r="H96" i="1" s="1"/>
  <c r="H108" i="1" s="1"/>
  <c r="H120" i="1" s="1"/>
  <c r="H132" i="1" s="1"/>
  <c r="H144" i="1" s="1"/>
  <c r="H156" i="1" s="1"/>
  <c r="H168" i="1" s="1"/>
  <c r="H180" i="1" s="1"/>
  <c r="H192" i="1" s="1"/>
  <c r="H204" i="1" s="1"/>
  <c r="H216" i="1" s="1"/>
  <c r="H228" i="1" s="1"/>
  <c r="H240" i="1" s="1"/>
  <c r="B14" i="7" l="1"/>
  <c r="N4" i="6"/>
  <c r="J6" i="6"/>
  <c r="J7" i="6" s="1"/>
  <c r="J8" i="6" s="1"/>
  <c r="J9" i="6" s="1"/>
  <c r="J10" i="6" s="1"/>
  <c r="J11" i="6" s="1"/>
  <c r="J12" i="6" s="1"/>
  <c r="J13" i="6" s="1"/>
  <c r="J14" i="6" s="1"/>
  <c r="J15" i="6" s="1"/>
  <c r="J16" i="6" s="1"/>
  <c r="J17" i="6" s="1"/>
  <c r="J18" i="6" s="1"/>
  <c r="J19" i="6" s="1"/>
  <c r="J20" i="6" s="1"/>
  <c r="J21" i="6" s="1"/>
  <c r="J22" i="6" s="1"/>
  <c r="J23" i="6" s="1"/>
  <c r="E35" i="8"/>
  <c r="K7" i="6"/>
  <c r="K5" i="6"/>
  <c r="H9" i="6"/>
  <c r="E34" i="7"/>
  <c r="O7" i="1" s="1"/>
  <c r="AK4" i="1"/>
  <c r="AK18" i="1"/>
  <c r="AK32" i="1"/>
  <c r="AK46" i="1"/>
  <c r="AK60" i="1"/>
  <c r="AK74" i="1"/>
  <c r="AK88" i="1"/>
  <c r="AK102" i="1"/>
  <c r="AK116" i="1"/>
  <c r="AK130" i="1"/>
  <c r="AK144" i="1"/>
  <c r="AK158" i="1"/>
  <c r="AK172" i="1"/>
  <c r="AK186" i="1"/>
  <c r="AK200" i="1"/>
  <c r="AK214" i="1"/>
  <c r="AK228" i="1"/>
  <c r="AK242" i="1"/>
  <c r="AK256" i="1"/>
  <c r="AK270" i="1"/>
  <c r="AK284" i="1"/>
  <c r="AK298" i="1"/>
  <c r="AK312" i="1"/>
  <c r="AK326" i="1"/>
  <c r="AK340" i="1"/>
  <c r="AK354" i="1"/>
  <c r="AK368" i="1"/>
  <c r="AK382" i="1"/>
  <c r="AK396" i="1"/>
  <c r="AK410" i="1"/>
  <c r="AK424" i="1"/>
  <c r="AK438" i="1"/>
  <c r="AK452" i="1"/>
  <c r="AK466" i="1"/>
  <c r="AK480" i="1"/>
  <c r="AK494" i="1"/>
  <c r="AK508" i="1"/>
  <c r="AK522" i="1"/>
  <c r="AK536" i="1"/>
  <c r="AK550" i="1"/>
  <c r="AK564" i="1"/>
  <c r="AK578" i="1"/>
  <c r="AK592" i="1"/>
  <c r="AK606" i="1"/>
  <c r="AK620" i="1"/>
  <c r="AK634" i="1"/>
  <c r="AK648" i="1"/>
  <c r="AK662" i="1"/>
  <c r="AK676" i="1"/>
  <c r="AK690" i="1"/>
  <c r="AK704" i="1"/>
  <c r="AK718" i="1"/>
  <c r="AK732" i="1"/>
  <c r="AK746" i="1"/>
  <c r="AK760" i="1"/>
  <c r="AK774" i="1"/>
  <c r="AK788" i="1"/>
  <c r="AK802" i="1"/>
  <c r="AK816" i="1"/>
  <c r="AK830" i="1"/>
  <c r="AK844" i="1"/>
  <c r="AK858" i="1"/>
  <c r="AK872" i="1"/>
  <c r="AK886" i="1"/>
  <c r="AK900" i="1"/>
  <c r="AK914" i="1"/>
  <c r="AK928" i="1"/>
  <c r="AK942" i="1"/>
  <c r="AK956" i="1"/>
  <c r="AK970" i="1"/>
  <c r="AK984" i="1"/>
  <c r="AK998" i="1"/>
  <c r="AK1012" i="1"/>
  <c r="AK1026" i="1"/>
  <c r="AK1040" i="1"/>
  <c r="AK1054" i="1"/>
  <c r="AK1068" i="1"/>
  <c r="AK1082" i="1"/>
  <c r="AK1096" i="1"/>
  <c r="AK1110" i="1"/>
  <c r="AK1124" i="1"/>
  <c r="AK1138" i="1"/>
  <c r="AK1152" i="1"/>
  <c r="AK1166" i="1"/>
  <c r="AK1180" i="1"/>
  <c r="AK5" i="1"/>
  <c r="AK19" i="1"/>
  <c r="AK33" i="1"/>
  <c r="AK47" i="1"/>
  <c r="AK61" i="1"/>
  <c r="AK75" i="1"/>
  <c r="AK89" i="1"/>
  <c r="AK103" i="1"/>
  <c r="AK117" i="1"/>
  <c r="AK131" i="1"/>
  <c r="AK145" i="1"/>
  <c r="AK159" i="1"/>
  <c r="AK173" i="1"/>
  <c r="AK187" i="1"/>
  <c r="AK201" i="1"/>
  <c r="AK215" i="1"/>
  <c r="AK229" i="1"/>
  <c r="AK243" i="1"/>
  <c r="AK257" i="1"/>
  <c r="AK271" i="1"/>
  <c r="AK285" i="1"/>
  <c r="AK299" i="1"/>
  <c r="AK313" i="1"/>
  <c r="AK327" i="1"/>
  <c r="AK341" i="1"/>
  <c r="AK355" i="1"/>
  <c r="AK369" i="1"/>
  <c r="AK383" i="1"/>
  <c r="AK397" i="1"/>
  <c r="AK411" i="1"/>
  <c r="AK425" i="1"/>
  <c r="AK439" i="1"/>
  <c r="AK453" i="1"/>
  <c r="AK467" i="1"/>
  <c r="AK481" i="1"/>
  <c r="AK495" i="1"/>
  <c r="AK509" i="1"/>
  <c r="AK523" i="1"/>
  <c r="AK537" i="1"/>
  <c r="AK551" i="1"/>
  <c r="AK565" i="1"/>
  <c r="AK579" i="1"/>
  <c r="AK593" i="1"/>
  <c r="AK607" i="1"/>
  <c r="AK621" i="1"/>
  <c r="AK635" i="1"/>
  <c r="AK649" i="1"/>
  <c r="AK663" i="1"/>
  <c r="AK677" i="1"/>
  <c r="AK691" i="1"/>
  <c r="AK705" i="1"/>
  <c r="AK719" i="1"/>
  <c r="AK733" i="1"/>
  <c r="AK747" i="1"/>
  <c r="AK761" i="1"/>
  <c r="AK775" i="1"/>
  <c r="AK789" i="1"/>
  <c r="AK803" i="1"/>
  <c r="AK817" i="1"/>
  <c r="AK831" i="1"/>
  <c r="AK845" i="1"/>
  <c r="AK859" i="1"/>
  <c r="AK873" i="1"/>
  <c r="AK887" i="1"/>
  <c r="AK901" i="1"/>
  <c r="AK915" i="1"/>
  <c r="AK929" i="1"/>
  <c r="AK943" i="1"/>
  <c r="AK957" i="1"/>
  <c r="AK971" i="1"/>
  <c r="AK985" i="1"/>
  <c r="AK999" i="1"/>
  <c r="AK1013" i="1"/>
  <c r="AK1027" i="1"/>
  <c r="AK1041" i="1"/>
  <c r="AK1055" i="1"/>
  <c r="AK1069" i="1"/>
  <c r="AK1083" i="1"/>
  <c r="AK1097" i="1"/>
  <c r="AK1111" i="1"/>
  <c r="AK1125" i="1"/>
  <c r="AK1139" i="1"/>
  <c r="AK1153" i="1"/>
  <c r="AK1167" i="1"/>
  <c r="AK1181" i="1"/>
  <c r="AK8" i="1"/>
  <c r="AK22" i="1"/>
  <c r="AK36" i="1"/>
  <c r="AK50" i="1"/>
  <c r="AK64" i="1"/>
  <c r="AK78" i="1"/>
  <c r="AK92" i="1"/>
  <c r="AK106" i="1"/>
  <c r="AK120" i="1"/>
  <c r="AK134" i="1"/>
  <c r="AK148" i="1"/>
  <c r="AK162" i="1"/>
  <c r="AK176" i="1"/>
  <c r="AK190" i="1"/>
  <c r="AK204" i="1"/>
  <c r="AK218" i="1"/>
  <c r="AK232" i="1"/>
  <c r="AK246" i="1"/>
  <c r="AK260" i="1"/>
  <c r="AK274" i="1"/>
  <c r="AK288" i="1"/>
  <c r="AK302" i="1"/>
  <c r="AK316" i="1"/>
  <c r="AK330" i="1"/>
  <c r="AK344" i="1"/>
  <c r="AK358" i="1"/>
  <c r="AK372" i="1"/>
  <c r="AK386" i="1"/>
  <c r="AK400" i="1"/>
  <c r="AK414" i="1"/>
  <c r="AK428" i="1"/>
  <c r="AK442" i="1"/>
  <c r="AK456" i="1"/>
  <c r="AK470" i="1"/>
  <c r="AK484" i="1"/>
  <c r="AK498" i="1"/>
  <c r="AK512" i="1"/>
  <c r="AK21" i="1"/>
  <c r="AK37" i="1"/>
  <c r="AK68" i="1"/>
  <c r="AK99" i="1"/>
  <c r="AK6" i="1"/>
  <c r="AK53" i="1"/>
  <c r="AK84" i="1"/>
  <c r="AK115" i="1"/>
  <c r="AK147" i="1"/>
  <c r="AK163" i="1"/>
  <c r="AK194" i="1"/>
  <c r="AK225" i="1"/>
  <c r="AK38" i="1"/>
  <c r="AK69" i="1"/>
  <c r="AK100" i="1"/>
  <c r="AK132" i="1"/>
  <c r="AK179" i="1"/>
  <c r="AK210" i="1"/>
  <c r="AK241" i="1"/>
  <c r="AK273" i="1"/>
  <c r="AK289" i="1"/>
  <c r="AK320" i="1"/>
  <c r="AK351" i="1"/>
  <c r="AK430" i="1"/>
  <c r="AK461" i="1"/>
  <c r="AK492" i="1"/>
  <c r="AK524" i="1"/>
  <c r="AK539" i="1"/>
  <c r="AK554" i="1"/>
  <c r="AK569" i="1"/>
  <c r="AK584" i="1"/>
  <c r="AK599" i="1"/>
  <c r="AK614" i="1"/>
  <c r="AK629" i="1"/>
  <c r="AK644" i="1"/>
  <c r="AK659" i="1"/>
  <c r="AK674" i="1"/>
  <c r="AK689" i="1"/>
  <c r="AK720" i="1"/>
  <c r="AK735" i="1"/>
  <c r="AK750" i="1"/>
  <c r="AK765" i="1"/>
  <c r="AK780" i="1"/>
  <c r="AK795" i="1"/>
  <c r="AK810" i="1"/>
  <c r="AK825" i="1"/>
  <c r="AK840" i="1"/>
  <c r="AK855" i="1"/>
  <c r="AK870" i="1"/>
  <c r="AK885" i="1"/>
  <c r="AK916" i="1"/>
  <c r="AK931" i="1"/>
  <c r="AK946" i="1"/>
  <c r="AK961" i="1"/>
  <c r="AK976" i="1"/>
  <c r="AK991" i="1"/>
  <c r="AK1006" i="1"/>
  <c r="AK1021" i="1"/>
  <c r="AK1036" i="1"/>
  <c r="AK1051" i="1"/>
  <c r="AK1066" i="1"/>
  <c r="AK1081" i="1"/>
  <c r="AK1112" i="1"/>
  <c r="AK1127" i="1"/>
  <c r="AK1142" i="1"/>
  <c r="AK1157" i="1"/>
  <c r="AK1172" i="1"/>
  <c r="AK1187" i="1"/>
  <c r="AK1201" i="1"/>
  <c r="AK1215" i="1"/>
  <c r="AK1229" i="1"/>
  <c r="AK1243" i="1"/>
  <c r="AK1257" i="1"/>
  <c r="AK1271" i="1"/>
  <c r="AK1285" i="1"/>
  <c r="AK24" i="1"/>
  <c r="AK41" i="1"/>
  <c r="AK58" i="1"/>
  <c r="AK76" i="1"/>
  <c r="AK127" i="1"/>
  <c r="AK161" i="1"/>
  <c r="AK178" i="1"/>
  <c r="AK212" i="1"/>
  <c r="AK360" i="1"/>
  <c r="AK376" i="1"/>
  <c r="AK392" i="1"/>
  <c r="AK408" i="1"/>
  <c r="AK441" i="1"/>
  <c r="AK538" i="1"/>
  <c r="AK585" i="1"/>
  <c r="AK616" i="1"/>
  <c r="AK647" i="1"/>
  <c r="AK679" i="1"/>
  <c r="AK710" i="1"/>
  <c r="AK741" i="1"/>
  <c r="AK772" i="1"/>
  <c r="AK804" i="1"/>
  <c r="AK835" i="1"/>
  <c r="AK866" i="1"/>
  <c r="AK897" i="1"/>
  <c r="AK960" i="1"/>
  <c r="AK1007" i="1"/>
  <c r="AK1038" i="1"/>
  <c r="AK1070" i="1"/>
  <c r="AK1101" i="1"/>
  <c r="AK1132" i="1"/>
  <c r="AK1163" i="1"/>
  <c r="AK1194" i="1"/>
  <c r="AK1223" i="1"/>
  <c r="AK1252" i="1"/>
  <c r="AK1281" i="1"/>
  <c r="AK7" i="1"/>
  <c r="AK94" i="1"/>
  <c r="AK111" i="1"/>
  <c r="AK196" i="1"/>
  <c r="AK230" i="1"/>
  <c r="AK247" i="1"/>
  <c r="AK263" i="1"/>
  <c r="AK279" i="1"/>
  <c r="AK295" i="1"/>
  <c r="AK311" i="1"/>
  <c r="AK328" i="1"/>
  <c r="AK458" i="1"/>
  <c r="AK474" i="1"/>
  <c r="AK490" i="1"/>
  <c r="AK506" i="1"/>
  <c r="AK570" i="1"/>
  <c r="AK601" i="1"/>
  <c r="AK632" i="1"/>
  <c r="AK664" i="1"/>
  <c r="AK695" i="1"/>
  <c r="AK726" i="1"/>
  <c r="AK757" i="1"/>
  <c r="AK820" i="1"/>
  <c r="AK851" i="1"/>
  <c r="AK882" i="1"/>
  <c r="AK913" i="1"/>
  <c r="AK945" i="1"/>
  <c r="AK992" i="1"/>
  <c r="AK1023" i="1"/>
  <c r="AK1086" i="1"/>
  <c r="AK1117" i="1"/>
  <c r="AK1148" i="1"/>
  <c r="AK1179" i="1"/>
  <c r="AK1209" i="1"/>
  <c r="AK1238" i="1"/>
  <c r="AK1267" i="1"/>
  <c r="AK1296" i="1"/>
  <c r="AK1310" i="1"/>
  <c r="AK1324" i="1"/>
  <c r="AK1338" i="1"/>
  <c r="AK81" i="1"/>
  <c r="AK119" i="1"/>
  <c r="AK137" i="1"/>
  <c r="AK191" i="1"/>
  <c r="AK227" i="1"/>
  <c r="AK264" i="1"/>
  <c r="AK281" i="1"/>
  <c r="AK473" i="1"/>
  <c r="AK491" i="1"/>
  <c r="AK543" i="1"/>
  <c r="AK576" i="1"/>
  <c r="AK610" i="1"/>
  <c r="AK643" i="1"/>
  <c r="AK660" i="1"/>
  <c r="AK694" i="1"/>
  <c r="AK728" i="1"/>
  <c r="AK762" i="1"/>
  <c r="AK812" i="1"/>
  <c r="AK846" i="1"/>
  <c r="AK879" i="1"/>
  <c r="AK912" i="1"/>
  <c r="AK964" i="1"/>
  <c r="AK997" i="1"/>
  <c r="AK1031" i="1"/>
  <c r="AK1064" i="1"/>
  <c r="AK1115" i="1"/>
  <c r="AK1149" i="1"/>
  <c r="AK1183" i="1"/>
  <c r="AK1214" i="1"/>
  <c r="AK1230" i="1"/>
  <c r="AK1261" i="1"/>
  <c r="AK1292" i="1"/>
  <c r="AK1307" i="1"/>
  <c r="AK1336" i="1"/>
  <c r="AK26" i="1"/>
  <c r="AK44" i="1"/>
  <c r="AK63" i="1"/>
  <c r="AK101" i="1"/>
  <c r="AK155" i="1"/>
  <c r="AK209" i="1"/>
  <c r="AK317" i="1"/>
  <c r="AK334" i="1"/>
  <c r="AK387" i="1"/>
  <c r="AK404" i="1"/>
  <c r="AK421" i="1"/>
  <c r="AK510" i="1"/>
  <c r="AK527" i="1"/>
  <c r="AK560" i="1"/>
  <c r="AK594" i="1"/>
  <c r="AK627" i="1"/>
  <c r="AK678" i="1"/>
  <c r="AK712" i="1"/>
  <c r="AK745" i="1"/>
  <c r="AK779" i="1"/>
  <c r="AK796" i="1"/>
  <c r="AK829" i="1"/>
  <c r="AK863" i="1"/>
  <c r="AK896" i="1"/>
  <c r="AK948" i="1"/>
  <c r="AK981" i="1"/>
  <c r="AK1015" i="1"/>
  <c r="AK1048" i="1"/>
  <c r="AK1099" i="1"/>
  <c r="AK1133" i="1"/>
  <c r="AK1199" i="1"/>
  <c r="AK1246" i="1"/>
  <c r="AK1277" i="1"/>
  <c r="AK1322" i="1"/>
  <c r="AK1351" i="1"/>
  <c r="AK1365" i="1"/>
  <c r="AK1379" i="1"/>
  <c r="AK1393" i="1"/>
  <c r="AK1407" i="1"/>
  <c r="AK1421" i="1"/>
  <c r="AK1435" i="1"/>
  <c r="AK1449" i="1"/>
  <c r="AK1463" i="1"/>
  <c r="AK1477" i="1"/>
  <c r="AK1491" i="1"/>
  <c r="AK1505" i="1"/>
  <c r="AK1519" i="1"/>
  <c r="AK1533" i="1"/>
  <c r="AK1547" i="1"/>
  <c r="AK1561" i="1"/>
  <c r="AK1575" i="1"/>
  <c r="AK1589" i="1"/>
  <c r="AK1603" i="1"/>
  <c r="AK1617" i="1"/>
  <c r="AK1631" i="1"/>
  <c r="AK1645" i="1"/>
  <c r="AK1659" i="1"/>
  <c r="AK1673" i="1"/>
  <c r="AK1687" i="1"/>
  <c r="AK1701" i="1"/>
  <c r="AK1715" i="1"/>
  <c r="AK1729" i="1"/>
  <c r="AK1743" i="1"/>
  <c r="AK1757" i="1"/>
  <c r="AK1771" i="1"/>
  <c r="AK1785" i="1"/>
  <c r="AK1799" i="1"/>
  <c r="AK1813" i="1"/>
  <c r="AK1827" i="1"/>
  <c r="AK9" i="1"/>
  <c r="AK27" i="1"/>
  <c r="AK45" i="1"/>
  <c r="AK121" i="1"/>
  <c r="AK156" i="1"/>
  <c r="AK211" i="1"/>
  <c r="AK318" i="1"/>
  <c r="AK335" i="1"/>
  <c r="AK388" i="1"/>
  <c r="AK405" i="1"/>
  <c r="AK422" i="1"/>
  <c r="AK440" i="1"/>
  <c r="AK493" i="1"/>
  <c r="AK511" i="1"/>
  <c r="AK528" i="1"/>
  <c r="AK561" i="1"/>
  <c r="AK595" i="1"/>
  <c r="AK628" i="1"/>
  <c r="AK645" i="1"/>
  <c r="AK680" i="1"/>
  <c r="AK713" i="1"/>
  <c r="AK797" i="1"/>
  <c r="AK864" i="1"/>
  <c r="AK898" i="1"/>
  <c r="AK949" i="1"/>
  <c r="AK982" i="1"/>
  <c r="AK1016" i="1"/>
  <c r="AK1049" i="1"/>
  <c r="AK1100" i="1"/>
  <c r="AK1134" i="1"/>
  <c r="AK1168" i="1"/>
  <c r="AK1200" i="1"/>
  <c r="AK1216" i="1"/>
  <c r="AK1247" i="1"/>
  <c r="AK1278" i="1"/>
  <c r="AK1323" i="1"/>
  <c r="AK1352" i="1"/>
  <c r="AK1366" i="1"/>
  <c r="AK1380" i="1"/>
  <c r="AK1394" i="1"/>
  <c r="AK1408" i="1"/>
  <c r="AK1422" i="1"/>
  <c r="AK1436" i="1"/>
  <c r="AK1450" i="1"/>
  <c r="AK1464" i="1"/>
  <c r="AK1478" i="1"/>
  <c r="AK1492" i="1"/>
  <c r="AK1506" i="1"/>
  <c r="AK1520" i="1"/>
  <c r="AK1534" i="1"/>
  <c r="AK1548" i="1"/>
  <c r="AK1562" i="1"/>
  <c r="AK1576" i="1"/>
  <c r="AK1590" i="1"/>
  <c r="AK1604" i="1"/>
  <c r="AK1618" i="1"/>
  <c r="AK1632" i="1"/>
  <c r="AK1646" i="1"/>
  <c r="AK1660" i="1"/>
  <c r="AK1674" i="1"/>
  <c r="AK1688" i="1"/>
  <c r="AK1702" i="1"/>
  <c r="AK1716" i="1"/>
  <c r="AK1730" i="1"/>
  <c r="AK1744" i="1"/>
  <c r="AK1758" i="1"/>
  <c r="AK1772" i="1"/>
  <c r="AK1786" i="1"/>
  <c r="AK1800" i="1"/>
  <c r="AK1814" i="1"/>
  <c r="AK1828" i="1"/>
  <c r="AK52" i="1"/>
  <c r="AK109" i="1"/>
  <c r="AK146" i="1"/>
  <c r="AK165" i="1"/>
  <c r="AK219" i="1"/>
  <c r="AK254" i="1"/>
  <c r="AK272" i="1"/>
  <c r="AK290" i="1"/>
  <c r="AK307" i="1"/>
  <c r="AK324" i="1"/>
  <c r="AK342" i="1"/>
  <c r="AK500" i="1"/>
  <c r="AK517" i="1"/>
  <c r="AK602" i="1"/>
  <c r="AK636" i="1"/>
  <c r="AK669" i="1"/>
  <c r="AK702" i="1"/>
  <c r="AK753" i="1"/>
  <c r="AK786" i="1"/>
  <c r="AK821" i="1"/>
  <c r="AK854" i="1"/>
  <c r="AK871" i="1"/>
  <c r="AK905" i="1"/>
  <c r="AK938" i="1"/>
  <c r="AK972" i="1"/>
  <c r="AK1005" i="1"/>
  <c r="AK1022" i="1"/>
  <c r="AK1057" i="1"/>
  <c r="AK73" i="1"/>
  <c r="AK139" i="1"/>
  <c r="AK244" i="1"/>
  <c r="AK266" i="1"/>
  <c r="AK286" i="1"/>
  <c r="AK306" i="1"/>
  <c r="AK347" i="1"/>
  <c r="AK366" i="1"/>
  <c r="AK429" i="1"/>
  <c r="AK449" i="1"/>
  <c r="AK469" i="1"/>
  <c r="AK549" i="1"/>
  <c r="AK589" i="1"/>
  <c r="AK668" i="1"/>
  <c r="AK687" i="1"/>
  <c r="AK707" i="1"/>
  <c r="AK785" i="1"/>
  <c r="AK806" i="1"/>
  <c r="AK884" i="1"/>
  <c r="AK904" i="1"/>
  <c r="AK923" i="1"/>
  <c r="AK1002" i="1"/>
  <c r="AK1042" i="1"/>
  <c r="AK1098" i="1"/>
  <c r="AK29" i="1"/>
  <c r="AK51" i="1"/>
  <c r="AK96" i="1"/>
  <c r="AK118" i="1"/>
  <c r="AK160" i="1"/>
  <c r="AK182" i="1"/>
  <c r="AK203" i="1"/>
  <c r="AK223" i="1"/>
  <c r="AK367" i="1"/>
  <c r="AK389" i="1"/>
  <c r="AK409" i="1"/>
  <c r="AK489" i="1"/>
  <c r="AK531" i="1"/>
  <c r="AK571" i="1"/>
  <c r="AK609" i="1"/>
  <c r="AK650" i="1"/>
  <c r="AK727" i="1"/>
  <c r="AK748" i="1"/>
  <c r="AK767" i="1"/>
  <c r="AK865" i="1"/>
  <c r="AK963" i="1"/>
  <c r="AK983" i="1"/>
  <c r="AK1061" i="1"/>
  <c r="AK1079" i="1"/>
  <c r="AK1119" i="1"/>
  <c r="AK1137" i="1"/>
  <c r="AK1156" i="1"/>
  <c r="AK1245" i="1"/>
  <c r="AK1362" i="1"/>
  <c r="AK1410" i="1"/>
  <c r="AK1441" i="1"/>
  <c r="AK1456" i="1"/>
  <c r="AK1471" i="1"/>
  <c r="AK1486" i="1"/>
  <c r="AK1501" i="1"/>
  <c r="AK1516" i="1"/>
  <c r="AK1531" i="1"/>
  <c r="AK1546" i="1"/>
  <c r="AK1577" i="1"/>
  <c r="AK1592" i="1"/>
  <c r="AK1607" i="1"/>
  <c r="AK1622" i="1"/>
  <c r="AK1637" i="1"/>
  <c r="AK1652" i="1"/>
  <c r="AK1667" i="1"/>
  <c r="AK1682" i="1"/>
  <c r="AK1697" i="1"/>
  <c r="AK1712" i="1"/>
  <c r="AK1727" i="1"/>
  <c r="AK1742" i="1"/>
  <c r="AK1773" i="1"/>
  <c r="AK1788" i="1"/>
  <c r="AK1803" i="1"/>
  <c r="AK1818" i="1"/>
  <c r="AK1833" i="1"/>
  <c r="AK1847" i="1"/>
  <c r="AK1861" i="1"/>
  <c r="AK1875" i="1"/>
  <c r="AK1889" i="1"/>
  <c r="AK1903" i="1"/>
  <c r="AK1917" i="1"/>
  <c r="AK1931" i="1"/>
  <c r="AK1945" i="1"/>
  <c r="AK1959" i="1"/>
  <c r="AK1973" i="1"/>
  <c r="AK1987" i="1"/>
  <c r="AK2001" i="1"/>
  <c r="AK2015" i="1"/>
  <c r="AK2029" i="1"/>
  <c r="AK2043" i="1"/>
  <c r="AK2057" i="1"/>
  <c r="AK2071" i="1"/>
  <c r="AK2085" i="1"/>
  <c r="AK2099" i="1"/>
  <c r="AK2113" i="1"/>
  <c r="AK2127" i="1"/>
  <c r="AK2141" i="1"/>
  <c r="AK2155" i="1"/>
  <c r="AK2169" i="1"/>
  <c r="AK2183" i="1"/>
  <c r="AK2197" i="1"/>
  <c r="AK2211" i="1"/>
  <c r="AK2225" i="1"/>
  <c r="AK2239" i="1"/>
  <c r="AK2253" i="1"/>
  <c r="AK2267" i="1"/>
  <c r="AK2281" i="1"/>
  <c r="AK2295" i="1"/>
  <c r="AK2309" i="1"/>
  <c r="AK2323" i="1"/>
  <c r="AK2337" i="1"/>
  <c r="AK2351" i="1"/>
  <c r="AK2365" i="1"/>
  <c r="AK2379" i="1"/>
  <c r="AK2393" i="1"/>
  <c r="AK2407" i="1"/>
  <c r="AK2421" i="1"/>
  <c r="AK2435" i="1"/>
  <c r="AK2449" i="1"/>
  <c r="AK2463" i="1"/>
  <c r="AK2477" i="1"/>
  <c r="AK2491" i="1"/>
  <c r="AK2505" i="1"/>
  <c r="AK2519" i="1"/>
  <c r="AK2533" i="1"/>
  <c r="AK2547" i="1"/>
  <c r="AK2561" i="1"/>
  <c r="AK2575" i="1"/>
  <c r="AK2589" i="1"/>
  <c r="AK2603" i="1"/>
  <c r="AK2617" i="1"/>
  <c r="AK2631" i="1"/>
  <c r="AK2645" i="1"/>
  <c r="AK2659" i="1"/>
  <c r="AK2673" i="1"/>
  <c r="AK2687" i="1"/>
  <c r="AK2701" i="1"/>
  <c r="AK2715" i="1"/>
  <c r="AK2729" i="1"/>
  <c r="AK2743" i="1"/>
  <c r="AK2757" i="1"/>
  <c r="AK2771" i="1"/>
  <c r="AK2785" i="1"/>
  <c r="AK2799" i="1"/>
  <c r="AK2813" i="1"/>
  <c r="AK59" i="1"/>
  <c r="AK82" i="1"/>
  <c r="AK105" i="1"/>
  <c r="AK125" i="1"/>
  <c r="AK168" i="1"/>
  <c r="AK233" i="1"/>
  <c r="AK293" i="1"/>
  <c r="AK314" i="1"/>
  <c r="AK39" i="1"/>
  <c r="AK107" i="1"/>
  <c r="AK128" i="1"/>
  <c r="AK150" i="1"/>
  <c r="AK337" i="1"/>
  <c r="AK357" i="1"/>
  <c r="AK378" i="1"/>
  <c r="AK398" i="1"/>
  <c r="AK418" i="1"/>
  <c r="AK437" i="1"/>
  <c r="AK460" i="1"/>
  <c r="AK559" i="1"/>
  <c r="AK580" i="1"/>
  <c r="AK619" i="1"/>
  <c r="AK657" i="1"/>
  <c r="AK698" i="1"/>
  <c r="AK737" i="1"/>
  <c r="AK776" i="1"/>
  <c r="AK815" i="1"/>
  <c r="AK85" i="1"/>
  <c r="AK184" i="1"/>
  <c r="AK207" i="1"/>
  <c r="AK234" i="1"/>
  <c r="AK258" i="1"/>
  <c r="AK305" i="1"/>
  <c r="AK352" i="1"/>
  <c r="AK444" i="1"/>
  <c r="AK534" i="1"/>
  <c r="AK600" i="1"/>
  <c r="AK688" i="1"/>
  <c r="AK754" i="1"/>
  <c r="AK841" i="1"/>
  <c r="AK906" i="1"/>
  <c r="AK1032" i="1"/>
  <c r="AK1074" i="1"/>
  <c r="AK1093" i="1"/>
  <c r="AK1135" i="1"/>
  <c r="AK1155" i="1"/>
  <c r="AK1174" i="1"/>
  <c r="AK1193" i="1"/>
  <c r="AK1266" i="1"/>
  <c r="AK1302" i="1"/>
  <c r="AK1335" i="1"/>
  <c r="AK1353" i="1"/>
  <c r="AK1369" i="1"/>
  <c r="AK1385" i="1"/>
  <c r="AK1401" i="1"/>
  <c r="AK1417" i="1"/>
  <c r="AK1433" i="1"/>
  <c r="AK1481" i="1"/>
  <c r="AK1512" i="1"/>
  <c r="AK1543" i="1"/>
  <c r="AK1574" i="1"/>
  <c r="AK1606" i="1"/>
  <c r="AK1653" i="1"/>
  <c r="AK1684" i="1"/>
  <c r="AK1747" i="1"/>
  <c r="AK1778" i="1"/>
  <c r="AK1809" i="1"/>
  <c r="AK1840" i="1"/>
  <c r="AK1869" i="1"/>
  <c r="AK1898" i="1"/>
  <c r="AK1927" i="1"/>
  <c r="AK1956" i="1"/>
  <c r="AK1985" i="1"/>
  <c r="AK2014" i="1"/>
  <c r="AK2058" i="1"/>
  <c r="AK2087" i="1"/>
  <c r="AK2116" i="1"/>
  <c r="AK2145" i="1"/>
  <c r="AK2174" i="1"/>
  <c r="AK2203" i="1"/>
  <c r="AK2232" i="1"/>
  <c r="AK2261" i="1"/>
  <c r="AK2290" i="1"/>
  <c r="AK2319" i="1"/>
  <c r="AK2348" i="1"/>
  <c r="AK2377" i="1"/>
  <c r="AK2406" i="1"/>
  <c r="AK2450" i="1"/>
  <c r="AK2479" i="1"/>
  <c r="AK2508" i="1"/>
  <c r="AK2537" i="1"/>
  <c r="AK2566" i="1"/>
  <c r="AK2595" i="1"/>
  <c r="AK2624" i="1"/>
  <c r="AK2653" i="1"/>
  <c r="AK2682" i="1"/>
  <c r="AK2711" i="1"/>
  <c r="AK2740" i="1"/>
  <c r="AK2769" i="1"/>
  <c r="AK2798" i="1"/>
  <c r="AK2827" i="1"/>
  <c r="AK2841" i="1"/>
  <c r="AK2855" i="1"/>
  <c r="AK2869" i="1"/>
  <c r="AK2883" i="1"/>
  <c r="AK2897" i="1"/>
  <c r="AK2911" i="1"/>
  <c r="AK2925" i="1"/>
  <c r="AK2939" i="1"/>
  <c r="AK2953" i="1"/>
  <c r="AK31" i="1"/>
  <c r="AK57" i="1"/>
  <c r="AK86" i="1"/>
  <c r="AK110" i="1"/>
  <c r="AK135" i="1"/>
  <c r="AK235" i="1"/>
  <c r="AK282" i="1"/>
  <c r="AK353" i="1"/>
  <c r="AK375" i="1"/>
  <c r="AK399" i="1"/>
  <c r="AK420" i="1"/>
  <c r="AK488" i="1"/>
  <c r="AK514" i="1"/>
  <c r="AK557" i="1"/>
  <c r="AK623" i="1"/>
  <c r="AK667" i="1"/>
  <c r="AK711" i="1"/>
  <c r="AK777" i="1"/>
  <c r="AK799" i="1"/>
  <c r="AK862" i="1"/>
  <c r="AK926" i="1"/>
  <c r="AK969" i="1"/>
  <c r="AK990" i="1"/>
  <c r="AK1011" i="1"/>
  <c r="AK1033" i="1"/>
  <c r="AK1053" i="1"/>
  <c r="AK1114" i="1"/>
  <c r="AK1175" i="1"/>
  <c r="AK1212" i="1"/>
  <c r="AK1231" i="1"/>
  <c r="AK1249" i="1"/>
  <c r="AK1319" i="1"/>
  <c r="AK1466" i="1"/>
  <c r="AK1497" i="1"/>
  <c r="AK1528" i="1"/>
  <c r="AK1559" i="1"/>
  <c r="AK1591" i="1"/>
  <c r="AK1638" i="1"/>
  <c r="AK1669" i="1"/>
  <c r="AK1700" i="1"/>
  <c r="AK1732" i="1"/>
  <c r="AK1763" i="1"/>
  <c r="AK1794" i="1"/>
  <c r="AK1825" i="1"/>
  <c r="AK1855" i="1"/>
  <c r="AK1884" i="1"/>
  <c r="AK1913" i="1"/>
  <c r="AK1942" i="1"/>
  <c r="AK1971" i="1"/>
  <c r="AK2000" i="1"/>
  <c r="AK185" i="1"/>
  <c r="AK208" i="1"/>
  <c r="AK259" i="1"/>
  <c r="AK283" i="1"/>
  <c r="AK331" i="1"/>
  <c r="AK445" i="1"/>
  <c r="AK535" i="1"/>
  <c r="AK734" i="1"/>
  <c r="AK755" i="1"/>
  <c r="AK822" i="1"/>
  <c r="AK842" i="1"/>
  <c r="AK907" i="1"/>
  <c r="AK950" i="1"/>
  <c r="AK1075" i="1"/>
  <c r="AK1094" i="1"/>
  <c r="AK1136" i="1"/>
  <c r="AK1195" i="1"/>
  <c r="AK1232" i="1"/>
  <c r="AK1268" i="1"/>
  <c r="AK1286" i="1"/>
  <c r="AK1303" i="1"/>
  <c r="AK1337" i="1"/>
  <c r="AK1354" i="1"/>
  <c r="AK1370" i="1"/>
  <c r="AK1386" i="1"/>
  <c r="AK1402" i="1"/>
  <c r="AK1418" i="1"/>
  <c r="AK1434" i="1"/>
  <c r="AK1451" i="1"/>
  <c r="AK1482" i="1"/>
  <c r="AK1513" i="1"/>
  <c r="AK1544" i="1"/>
  <c r="AK1623" i="1"/>
  <c r="AK1654" i="1"/>
  <c r="AK1685" i="1"/>
  <c r="AK1717" i="1"/>
  <c r="AK1748" i="1"/>
  <c r="AK1779" i="1"/>
  <c r="AK1810" i="1"/>
  <c r="AK1841" i="1"/>
  <c r="AK1870" i="1"/>
  <c r="AK1899" i="1"/>
  <c r="AK1928" i="1"/>
  <c r="AK1957" i="1"/>
  <c r="AK1986" i="1"/>
  <c r="AK2030" i="1"/>
  <c r="AK2059" i="1"/>
  <c r="AK2088" i="1"/>
  <c r="AK2117" i="1"/>
  <c r="AK2146" i="1"/>
  <c r="AK2175" i="1"/>
  <c r="AK2204" i="1"/>
  <c r="AK2233" i="1"/>
  <c r="AK2262" i="1"/>
  <c r="AK2291" i="1"/>
  <c r="AK2320" i="1"/>
  <c r="AK2349" i="1"/>
  <c r="AK2378" i="1"/>
  <c r="AK2422" i="1"/>
  <c r="AK2451" i="1"/>
  <c r="AK2480" i="1"/>
  <c r="AK2509" i="1"/>
  <c r="AK2538" i="1"/>
  <c r="AK2567" i="1"/>
  <c r="AK2596" i="1"/>
  <c r="AK2625" i="1"/>
  <c r="AK2654" i="1"/>
  <c r="AK2683" i="1"/>
  <c r="AK2712" i="1"/>
  <c r="AK2741" i="1"/>
  <c r="AK2770" i="1"/>
  <c r="AK2814" i="1"/>
  <c r="AK2828" i="1"/>
  <c r="AK2842" i="1"/>
  <c r="AK43" i="1"/>
  <c r="AK197" i="1"/>
  <c r="AK245" i="1"/>
  <c r="AK269" i="1"/>
  <c r="AK363" i="1"/>
  <c r="AK385" i="1"/>
  <c r="AK454" i="1"/>
  <c r="AK478" i="1"/>
  <c r="AK501" i="1"/>
  <c r="AK34" i="1"/>
  <c r="AK66" i="1"/>
  <c r="AK124" i="1"/>
  <c r="AK181" i="1"/>
  <c r="AK213" i="1"/>
  <c r="AK239" i="1"/>
  <c r="AK268" i="1"/>
  <c r="AK296" i="1"/>
  <c r="AK349" i="1"/>
  <c r="AK403" i="1"/>
  <c r="AK457" i="1"/>
  <c r="AK586" i="1"/>
  <c r="AK683" i="1"/>
  <c r="AK758" i="1"/>
  <c r="AK832" i="1"/>
  <c r="AK877" i="1"/>
  <c r="AK902" i="1"/>
  <c r="AK951" i="1"/>
  <c r="AK996" i="1"/>
  <c r="AK1090" i="1"/>
  <c r="AK1159" i="1"/>
  <c r="AK1202" i="1"/>
  <c r="AK1221" i="1"/>
  <c r="AK1241" i="1"/>
  <c r="AK1321" i="1"/>
  <c r="AK1341" i="1"/>
  <c r="AK1376" i="1"/>
  <c r="AK1413" i="1"/>
  <c r="AK1448" i="1"/>
  <c r="AK1502" i="1"/>
  <c r="AK1537" i="1"/>
  <c r="AK1554" i="1"/>
  <c r="AK1571" i="1"/>
  <c r="AK1588" i="1"/>
  <c r="AK1608" i="1"/>
  <c r="AK1625" i="1"/>
  <c r="AK1642" i="1"/>
  <c r="AK1677" i="1"/>
  <c r="AK1694" i="1"/>
  <c r="AK1711" i="1"/>
  <c r="AK1765" i="1"/>
  <c r="AK1782" i="1"/>
  <c r="AK1817" i="1"/>
  <c r="AK1900" i="1"/>
  <c r="AK1916" i="1"/>
  <c r="AK2046" i="1"/>
  <c r="AK2077" i="1"/>
  <c r="AK2108" i="1"/>
  <c r="AK2139" i="1"/>
  <c r="AK2186" i="1"/>
  <c r="AK2217" i="1"/>
  <c r="AK2249" i="1"/>
  <c r="AK2280" i="1"/>
  <c r="AK2296" i="1"/>
  <c r="AK2327" i="1"/>
  <c r="AK2358" i="1"/>
  <c r="AK2389" i="1"/>
  <c r="AK2420" i="1"/>
  <c r="AK2437" i="1"/>
  <c r="AK2468" i="1"/>
  <c r="AK2499" i="1"/>
  <c r="AK2530" i="1"/>
  <c r="AK2577" i="1"/>
  <c r="AK2608" i="1"/>
  <c r="AK2640" i="1"/>
  <c r="AK2671" i="1"/>
  <c r="AK2718" i="1"/>
  <c r="AK2749" i="1"/>
  <c r="AK2780" i="1"/>
  <c r="AK2811" i="1"/>
  <c r="AK2857" i="1"/>
  <c r="AK2886" i="1"/>
  <c r="AK2915" i="1"/>
  <c r="AK2944" i="1"/>
  <c r="AK95" i="1"/>
  <c r="AK153" i="1"/>
  <c r="AK183" i="1"/>
  <c r="AK323" i="1"/>
  <c r="AK379" i="1"/>
  <c r="AK432" i="1"/>
  <c r="AK459" i="1"/>
  <c r="AK562" i="1"/>
  <c r="AK611" i="1"/>
  <c r="AK658" i="1"/>
  <c r="AK708" i="1"/>
  <c r="AK783" i="1"/>
  <c r="AK808" i="1"/>
  <c r="AK925" i="1"/>
  <c r="AK974" i="1"/>
  <c r="AK1020" i="1"/>
  <c r="AK1045" i="1"/>
  <c r="AK1262" i="1"/>
  <c r="AK1283" i="1"/>
  <c r="AK1359" i="1"/>
  <c r="AK1396" i="1"/>
  <c r="AK1431" i="1"/>
  <c r="AK1468" i="1"/>
  <c r="AK1485" i="1"/>
  <c r="AK1835" i="1"/>
  <c r="AK1851" i="1"/>
  <c r="AK1867" i="1"/>
  <c r="AK1883" i="1"/>
  <c r="AK1933" i="1"/>
  <c r="AK1949" i="1"/>
  <c r="AK1965" i="1"/>
  <c r="AK1981" i="1"/>
  <c r="AK1997" i="1"/>
  <c r="AK2013" i="1"/>
  <c r="AK2031" i="1"/>
  <c r="AK2062" i="1"/>
  <c r="AK2093" i="1"/>
  <c r="AK2124" i="1"/>
  <c r="AK2171" i="1"/>
  <c r="AK2202" i="1"/>
  <c r="AK2218" i="1"/>
  <c r="AK2234" i="1"/>
  <c r="AK2265" i="1"/>
  <c r="AK2312" i="1"/>
  <c r="AK2343" i="1"/>
  <c r="AK2374" i="1"/>
  <c r="AK2405" i="1"/>
  <c r="AK2453" i="1"/>
  <c r="AK2484" i="1"/>
  <c r="AK35" i="1"/>
  <c r="AK67" i="1"/>
  <c r="AK97" i="1"/>
  <c r="AK240" i="1"/>
  <c r="AK297" i="1"/>
  <c r="AK350" i="1"/>
  <c r="AK433" i="1"/>
  <c r="AK485" i="1"/>
  <c r="AK513" i="1"/>
  <c r="AK587" i="1"/>
  <c r="AK612" i="1"/>
  <c r="AK684" i="1"/>
  <c r="AK759" i="1"/>
  <c r="AK833" i="1"/>
  <c r="AK856" i="1"/>
  <c r="AK878" i="1"/>
  <c r="AK903" i="1"/>
  <c r="AK927" i="1"/>
  <c r="AK952" i="1"/>
  <c r="AK1091" i="1"/>
  <c r="AK1113" i="1"/>
  <c r="AK1160" i="1"/>
  <c r="AK1182" i="1"/>
  <c r="AK1203" i="1"/>
  <c r="AK1222" i="1"/>
  <c r="AK1242" i="1"/>
  <c r="AK1263" i="1"/>
  <c r="AK1304" i="1"/>
  <c r="AK1342" i="1"/>
  <c r="AK1377" i="1"/>
  <c r="AK1414" i="1"/>
  <c r="AK1503" i="1"/>
  <c r="AK1521" i="1"/>
  <c r="AK1538" i="1"/>
  <c r="AK1555" i="1"/>
  <c r="AK1572" i="1"/>
  <c r="AK1609" i="1"/>
  <c r="AK1626" i="1"/>
  <c r="AK1643" i="1"/>
  <c r="AK1661" i="1"/>
  <c r="AK1678" i="1"/>
  <c r="AK1695" i="1"/>
  <c r="AK1749" i="1"/>
  <c r="AK1766" i="1"/>
  <c r="AK1783" i="1"/>
  <c r="AK1801" i="1"/>
  <c r="AK1885" i="1"/>
  <c r="AK1901" i="1"/>
  <c r="AK2047" i="1"/>
  <c r="AK2078" i="1"/>
  <c r="AK2109" i="1"/>
  <c r="AK2140" i="1"/>
  <c r="AK2156" i="1"/>
  <c r="AK2187" i="1"/>
  <c r="AK2219" i="1"/>
  <c r="AK2250" i="1"/>
  <c r="AK2297" i="1"/>
  <c r="AK2328" i="1"/>
  <c r="AK2359" i="1"/>
  <c r="AK2390" i="1"/>
  <c r="AK2438" i="1"/>
  <c r="AK2469" i="1"/>
  <c r="AK2500" i="1"/>
  <c r="AK2531" i="1"/>
  <c r="AK2578" i="1"/>
  <c r="AK2609" i="1"/>
  <c r="AK2641" i="1"/>
  <c r="AK2672" i="1"/>
  <c r="AK2688" i="1"/>
  <c r="AK2719" i="1"/>
  <c r="AK2750" i="1"/>
  <c r="AK2781" i="1"/>
  <c r="AK2812" i="1"/>
  <c r="AK2858" i="1"/>
  <c r="AK2887" i="1"/>
  <c r="AK2916" i="1"/>
  <c r="AK2945" i="1"/>
  <c r="AK10" i="1"/>
  <c r="AK70" i="1"/>
  <c r="AK17" i="1"/>
  <c r="AK79" i="1"/>
  <c r="AK140" i="1"/>
  <c r="AK224" i="1"/>
  <c r="AK253" i="1"/>
  <c r="AK280" i="1"/>
  <c r="AK471" i="1"/>
  <c r="AK547" i="1"/>
  <c r="AK697" i="1"/>
  <c r="AK721" i="1"/>
  <c r="AK769" i="1"/>
  <c r="AK793" i="1"/>
  <c r="AK818" i="1"/>
  <c r="AK868" i="1"/>
  <c r="AK891" i="1"/>
  <c r="AK937" i="1"/>
  <c r="AK1078" i="1"/>
  <c r="AK1146" i="1"/>
  <c r="AK1190" i="1"/>
  <c r="AK1210" i="1"/>
  <c r="AK1233" i="1"/>
  <c r="AK1253" i="1"/>
  <c r="AK1312" i="1"/>
  <c r="AK1330" i="1"/>
  <c r="AK1404" i="1"/>
  <c r="AK1423" i="1"/>
  <c r="AK1458" i="1"/>
  <c r="AK1475" i="1"/>
  <c r="AK1493" i="1"/>
  <c r="AK1510" i="1"/>
  <c r="AK1527" i="1"/>
  <c r="AK1564" i="1"/>
  <c r="AK1581" i="1"/>
  <c r="AK1598" i="1"/>
  <c r="AK1615" i="1"/>
  <c r="AK1633" i="1"/>
  <c r="AK1650" i="1"/>
  <c r="AK1686" i="1"/>
  <c r="AK1704" i="1"/>
  <c r="AK1721" i="1"/>
  <c r="AK1738" i="1"/>
  <c r="AK1755" i="1"/>
  <c r="AK1826" i="1"/>
  <c r="AK42" i="1"/>
  <c r="AK251" i="1"/>
  <c r="AK315" i="1"/>
  <c r="AK346" i="1"/>
  <c r="AK380" i="1"/>
  <c r="AK472" i="1"/>
  <c r="AK563" i="1"/>
  <c r="AK618" i="1"/>
  <c r="AK675" i="1"/>
  <c r="AK703" i="1"/>
  <c r="AK736" i="1"/>
  <c r="AK764" i="1"/>
  <c r="AK819" i="1"/>
  <c r="AK849" i="1"/>
  <c r="AK875" i="1"/>
  <c r="AK958" i="1"/>
  <c r="AK1014" i="1"/>
  <c r="AK1071" i="1"/>
  <c r="AK1095" i="1"/>
  <c r="AK1147" i="1"/>
  <c r="AK1173" i="1"/>
  <c r="AK1198" i="1"/>
  <c r="AK1294" i="1"/>
  <c r="AK1339" i="1"/>
  <c r="AK1360" i="1"/>
  <c r="AK1424" i="1"/>
  <c r="AK1444" i="1"/>
  <c r="AK1567" i="1"/>
  <c r="AK1586" i="1"/>
  <c r="AK1670" i="1"/>
  <c r="AK1690" i="1"/>
  <c r="AK1709" i="1"/>
  <c r="AK1731" i="1"/>
  <c r="AK1812" i="1"/>
  <c r="AK1832" i="1"/>
  <c r="AK1850" i="1"/>
  <c r="AK1888" i="1"/>
  <c r="AK1906" i="1"/>
  <c r="AK1941" i="1"/>
  <c r="AK1978" i="1"/>
  <c r="AK2034" i="1"/>
  <c r="AK2051" i="1"/>
  <c r="AK2068" i="1"/>
  <c r="AK2226" i="1"/>
  <c r="AK2243" i="1"/>
  <c r="AK2260" i="1"/>
  <c r="AK2278" i="1"/>
  <c r="AK2314" i="1"/>
  <c r="AK2331" i="1"/>
  <c r="AK2506" i="1"/>
  <c r="AK2523" i="1"/>
  <c r="AK2540" i="1"/>
  <c r="AK2573" i="1"/>
  <c r="AK2590" i="1"/>
  <c r="AK2623" i="1"/>
  <c r="AK2658" i="1"/>
  <c r="AK2675" i="1"/>
  <c r="AK2708" i="1"/>
  <c r="AK2742" i="1"/>
  <c r="AK2759" i="1"/>
  <c r="AK2792" i="1"/>
  <c r="AK2825" i="1"/>
  <c r="AK2874" i="1"/>
  <c r="AK2905" i="1"/>
  <c r="AK2936" i="1"/>
  <c r="AK2967" i="1"/>
  <c r="AK2982" i="1"/>
  <c r="AK2997" i="1"/>
  <c r="AK3012" i="1"/>
  <c r="AK3027" i="1"/>
  <c r="AK3042" i="1"/>
  <c r="AK3058" i="1"/>
  <c r="AK3073" i="1"/>
  <c r="AK3088" i="1"/>
  <c r="AK3103" i="1"/>
  <c r="AK3118" i="1"/>
  <c r="AK3133" i="1"/>
  <c r="AK3148" i="1"/>
  <c r="AK3163" i="1"/>
  <c r="AK3178" i="1"/>
  <c r="AK3193" i="1"/>
  <c r="AK3207" i="1"/>
  <c r="AK3221" i="1"/>
  <c r="AK3235" i="1"/>
  <c r="AK3249" i="1"/>
  <c r="AK3263" i="1"/>
  <c r="AK3277" i="1"/>
  <c r="AK3291" i="1"/>
  <c r="AK3305" i="1"/>
  <c r="AK3319" i="1"/>
  <c r="AK3333" i="1"/>
  <c r="AK3347" i="1"/>
  <c r="AK3361" i="1"/>
  <c r="AK3375" i="1"/>
  <c r="AK3389" i="1"/>
  <c r="AK3403" i="1"/>
  <c r="AK3417" i="1"/>
  <c r="AK3431" i="1"/>
  <c r="AK3445" i="1"/>
  <c r="AK3459" i="1"/>
  <c r="AK3473" i="1"/>
  <c r="AK3487" i="1"/>
  <c r="AK3501" i="1"/>
  <c r="AK3515" i="1"/>
  <c r="AK3529" i="1"/>
  <c r="AK3543" i="1"/>
  <c r="AK3557" i="1"/>
  <c r="AK3571" i="1"/>
  <c r="AK3585" i="1"/>
  <c r="AK3599" i="1"/>
  <c r="AK3613" i="1"/>
  <c r="AK3627" i="1"/>
  <c r="AK3641" i="1"/>
  <c r="AK3655" i="1"/>
  <c r="AK3669" i="1"/>
  <c r="AK3683" i="1"/>
  <c r="AK3697" i="1"/>
  <c r="AK3711" i="1"/>
  <c r="AK3725" i="1"/>
  <c r="AK3739" i="1"/>
  <c r="AK3753" i="1"/>
  <c r="AK3767" i="1"/>
  <c r="AK3781" i="1"/>
  <c r="AK3795" i="1"/>
  <c r="AK3809" i="1"/>
  <c r="AK3823" i="1"/>
  <c r="AK3837" i="1"/>
  <c r="AK3851" i="1"/>
  <c r="AK3865" i="1"/>
  <c r="AK3879" i="1"/>
  <c r="AK80" i="1"/>
  <c r="AK151" i="1"/>
  <c r="AK412" i="1"/>
  <c r="AK503" i="1"/>
  <c r="AK532" i="1"/>
  <c r="AK591" i="1"/>
  <c r="AK651" i="1"/>
  <c r="AK792" i="1"/>
  <c r="AK934" i="1"/>
  <c r="AK987" i="1"/>
  <c r="AK1043" i="1"/>
  <c r="AK1123" i="1"/>
  <c r="AK1224" i="1"/>
  <c r="AK1316" i="1"/>
  <c r="AK1382" i="1"/>
  <c r="AK1403" i="1"/>
  <c r="AK1487" i="1"/>
  <c r="AK1507" i="1"/>
  <c r="AK1526" i="1"/>
  <c r="AK1610" i="1"/>
  <c r="AK1629" i="1"/>
  <c r="AK1649" i="1"/>
  <c r="AK1733" i="1"/>
  <c r="AK1752" i="1"/>
  <c r="AK1792" i="1"/>
  <c r="AK1852" i="1"/>
  <c r="AK1871" i="1"/>
  <c r="AK1924" i="1"/>
  <c r="AK1943" i="1"/>
  <c r="AK1961" i="1"/>
  <c r="AK1996" i="1"/>
  <c r="AK2017" i="1"/>
  <c r="AK2086" i="1"/>
  <c r="AK2104" i="1"/>
  <c r="AK2121" i="1"/>
  <c r="AK2138" i="1"/>
  <c r="AK2157" i="1"/>
  <c r="AK2192" i="1"/>
  <c r="AK2209" i="1"/>
  <c r="AK2367" i="1"/>
  <c r="AK2384" i="1"/>
  <c r="AK2401" i="1"/>
  <c r="AK2418" i="1"/>
  <c r="AK2436" i="1"/>
  <c r="AK2455" i="1"/>
  <c r="AK2472" i="1"/>
  <c r="AK2489" i="1"/>
  <c r="AK2524" i="1"/>
  <c r="AK2557" i="1"/>
  <c r="AK2607" i="1"/>
  <c r="AK2642" i="1"/>
  <c r="AK2692" i="1"/>
  <c r="AK2725" i="1"/>
  <c r="AK2776" i="1"/>
  <c r="AK2809" i="1"/>
  <c r="AK2843" i="1"/>
  <c r="AK2859" i="1"/>
  <c r="AK2890" i="1"/>
  <c r="AK2921" i="1"/>
  <c r="AK2952" i="1"/>
  <c r="AK3043" i="1"/>
  <c r="AK220" i="1"/>
  <c r="AK252" i="1"/>
  <c r="AK287" i="1"/>
  <c r="AK319" i="1"/>
  <c r="AK348" i="1"/>
  <c r="AK381" i="1"/>
  <c r="AK413" i="1"/>
  <c r="AK443" i="1"/>
  <c r="AK475" i="1"/>
  <c r="AK738" i="1"/>
  <c r="AK823" i="1"/>
  <c r="AK850" i="1"/>
  <c r="AK876" i="1"/>
  <c r="AK959" i="1"/>
  <c r="AK1072" i="1"/>
  <c r="AK1150" i="1"/>
  <c r="AK1176" i="1"/>
  <c r="AK1248" i="1"/>
  <c r="AK1272" i="1"/>
  <c r="AK1295" i="1"/>
  <c r="AK1340" i="1"/>
  <c r="AK1361" i="1"/>
  <c r="AK1425" i="1"/>
  <c r="AK1445" i="1"/>
  <c r="AK1465" i="1"/>
  <c r="AK1549" i="1"/>
  <c r="AK1568" i="1"/>
  <c r="AK1587" i="1"/>
  <c r="AK1671" i="1"/>
  <c r="AK1691" i="1"/>
  <c r="AK1710" i="1"/>
  <c r="AK1907" i="1"/>
  <c r="AK1979" i="1"/>
  <c r="AK1998" i="1"/>
  <c r="AK2035" i="1"/>
  <c r="AK2052" i="1"/>
  <c r="AK2069" i="1"/>
  <c r="AK2227" i="1"/>
  <c r="AK2244" i="1"/>
  <c r="AK2279" i="1"/>
  <c r="AK2298" i="1"/>
  <c r="AK2315" i="1"/>
  <c r="AK2332" i="1"/>
  <c r="AK2350" i="1"/>
  <c r="AK2507" i="1"/>
  <c r="AK2541" i="1"/>
  <c r="AK2574" i="1"/>
  <c r="AK2591" i="1"/>
  <c r="AK48" i="1"/>
  <c r="AK122" i="1"/>
  <c r="AK222" i="1"/>
  <c r="AK321" i="1"/>
  <c r="AK384" i="1"/>
  <c r="AK14" i="1"/>
  <c r="AK54" i="1"/>
  <c r="AK91" i="1"/>
  <c r="AK164" i="1"/>
  <c r="AK195" i="1"/>
  <c r="AK261" i="1"/>
  <c r="AK98" i="1"/>
  <c r="AK133" i="1"/>
  <c r="AK167" i="1"/>
  <c r="AK267" i="1"/>
  <c r="AK301" i="1"/>
  <c r="AK426" i="1"/>
  <c r="AK633" i="1"/>
  <c r="AK692" i="1"/>
  <c r="AK749" i="1"/>
  <c r="AK918" i="1"/>
  <c r="AK1001" i="1"/>
  <c r="AK1028" i="1"/>
  <c r="AK1084" i="1"/>
  <c r="AK1235" i="1"/>
  <c r="AK1280" i="1"/>
  <c r="AK1348" i="1"/>
  <c r="AK1371" i="1"/>
  <c r="AK1412" i="1"/>
  <c r="AK1455" i="1"/>
  <c r="AK1495" i="1"/>
  <c r="AK1536" i="1"/>
  <c r="AK1639" i="1"/>
  <c r="AK1658" i="1"/>
  <c r="AK1699" i="1"/>
  <c r="AK1740" i="1"/>
  <c r="AK1781" i="1"/>
  <c r="AK1822" i="1"/>
  <c r="AK1860" i="1"/>
  <c r="AK1878" i="1"/>
  <c r="AK1934" i="1"/>
  <c r="AK1969" i="1"/>
  <c r="AK2006" i="1"/>
  <c r="AK2041" i="1"/>
  <c r="AK2095" i="1"/>
  <c r="AK309" i="1"/>
  <c r="AK462" i="1"/>
  <c r="AK497" i="1"/>
  <c r="AK598" i="1"/>
  <c r="AK666" i="1"/>
  <c r="AK768" i="1"/>
  <c r="AK834" i="1"/>
  <c r="AK895" i="1"/>
  <c r="AK932" i="1"/>
  <c r="AK1089" i="1"/>
  <c r="AK1184" i="1"/>
  <c r="AK1208" i="1"/>
  <c r="AK1237" i="1"/>
  <c r="AK1265" i="1"/>
  <c r="AK1291" i="1"/>
  <c r="AK1318" i="1"/>
  <c r="AK1345" i="1"/>
  <c r="AK1419" i="1"/>
  <c r="AK1443" i="1"/>
  <c r="AK1515" i="1"/>
  <c r="AK1585" i="1"/>
  <c r="AK1612" i="1"/>
  <c r="AK1706" i="1"/>
  <c r="AK1754" i="1"/>
  <c r="AK1777" i="1"/>
  <c r="AK1802" i="1"/>
  <c r="AK1824" i="1"/>
  <c r="AK1868" i="1"/>
  <c r="AK1891" i="1"/>
  <c r="AK1932" i="1"/>
  <c r="AK1975" i="1"/>
  <c r="AK2019" i="1"/>
  <c r="AK2080" i="1"/>
  <c r="AK2119" i="1"/>
  <c r="AK2160" i="1"/>
  <c r="AK2179" i="1"/>
  <c r="AK2198" i="1"/>
  <c r="AK2275" i="1"/>
  <c r="AK2336" i="1"/>
  <c r="AK2355" i="1"/>
  <c r="AK2375" i="1"/>
  <c r="AK2395" i="1"/>
  <c r="AK2432" i="1"/>
  <c r="AK2452" i="1"/>
  <c r="AK2512" i="1"/>
  <c r="AK2605" i="1"/>
  <c r="AK2643" i="1"/>
  <c r="AK2661" i="1"/>
  <c r="AK2696" i="1"/>
  <c r="AK2751" i="1"/>
  <c r="AK2805" i="1"/>
  <c r="AK2892" i="1"/>
  <c r="AK2942" i="1"/>
  <c r="AK2959" i="1"/>
  <c r="AK3880" i="1"/>
  <c r="AK3894" i="1"/>
  <c r="AK3908" i="1"/>
  <c r="AK3922" i="1"/>
  <c r="AK3936" i="1"/>
  <c r="AK3950" i="1"/>
  <c r="AK3964" i="1"/>
  <c r="AK3978" i="1"/>
  <c r="AK3992" i="1"/>
  <c r="AK4006" i="1"/>
  <c r="AK4020" i="1"/>
  <c r="AK4034" i="1"/>
  <c r="AK4048" i="1"/>
  <c r="AK4062" i="1"/>
  <c r="AK4076" i="1"/>
  <c r="AK4090" i="1"/>
  <c r="AK4104" i="1"/>
  <c r="AK4118" i="1"/>
  <c r="AK4132" i="1"/>
  <c r="AK4146" i="1"/>
  <c r="AK4160" i="1"/>
  <c r="AK4174" i="1"/>
  <c r="AK4188" i="1"/>
  <c r="AK4202" i="1"/>
  <c r="AK4216" i="1"/>
  <c r="AK4230" i="1"/>
  <c r="AK4244" i="1"/>
  <c r="AK4258" i="1"/>
  <c r="AK4272" i="1"/>
  <c r="AK4286" i="1"/>
  <c r="AK4300" i="1"/>
  <c r="AK4314" i="1"/>
  <c r="AK4328" i="1"/>
  <c r="AK4342" i="1"/>
  <c r="AK4356" i="1"/>
  <c r="AK4370" i="1"/>
  <c r="AK4384" i="1"/>
  <c r="AK4398" i="1"/>
  <c r="AK4412" i="1"/>
  <c r="AK4426" i="1"/>
  <c r="AK4440" i="1"/>
  <c r="AK4454" i="1"/>
  <c r="AK4468" i="1"/>
  <c r="AK4482" i="1"/>
  <c r="AK4496" i="1"/>
  <c r="AK4510" i="1"/>
  <c r="AK4524" i="1"/>
  <c r="AK4538" i="1"/>
  <c r="AK4552" i="1"/>
  <c r="AK4566" i="1"/>
  <c r="AK4580" i="1"/>
  <c r="AK4594" i="1"/>
  <c r="AK4608" i="1"/>
  <c r="AK4622" i="1"/>
  <c r="AK4636" i="1"/>
  <c r="AK4650" i="1"/>
  <c r="AK4664" i="1"/>
  <c r="AK4678" i="1"/>
  <c r="AK4692" i="1"/>
  <c r="AK4706" i="1"/>
  <c r="AK4720" i="1"/>
  <c r="AK4734" i="1"/>
  <c r="AK4748" i="1"/>
  <c r="AK4762" i="1"/>
  <c r="AK4776" i="1"/>
  <c r="AK4790" i="1"/>
  <c r="AK4804" i="1"/>
  <c r="AK4818" i="1"/>
  <c r="AK4832" i="1"/>
  <c r="AK4846" i="1"/>
  <c r="AK4860" i="1"/>
  <c r="AK4874" i="1"/>
  <c r="AK4888" i="1"/>
  <c r="AK4902" i="1"/>
  <c r="AK4916" i="1"/>
  <c r="AK4930" i="1"/>
  <c r="AK4944" i="1"/>
  <c r="AK4958" i="1"/>
  <c r="AK4972" i="1"/>
  <c r="AK4986" i="1"/>
  <c r="AK5000" i="1"/>
  <c r="AK5014" i="1"/>
  <c r="AK5028" i="1"/>
  <c r="AK5042" i="1"/>
  <c r="AK5056" i="1"/>
  <c r="AK5070" i="1"/>
  <c r="AK5084" i="1"/>
  <c r="AK5098" i="1"/>
  <c r="AK5112" i="1"/>
  <c r="AK5126" i="1"/>
  <c r="AK5140" i="1"/>
  <c r="AK142" i="1"/>
  <c r="AK188" i="1"/>
  <c r="AK231" i="1"/>
  <c r="AK310" i="1"/>
  <c r="AK530" i="1"/>
  <c r="AK567" i="1"/>
  <c r="AK700" i="1"/>
  <c r="AK731" i="1"/>
  <c r="AK801" i="1"/>
  <c r="AK836" i="1"/>
  <c r="AK933" i="1"/>
  <c r="AK965" i="1"/>
  <c r="AK995" i="1"/>
  <c r="AK1060" i="1"/>
  <c r="AK1122" i="1"/>
  <c r="AK1185" i="1"/>
  <c r="AK1211" i="1"/>
  <c r="AK1293" i="1"/>
  <c r="AK1320" i="1"/>
  <c r="AK1395" i="1"/>
  <c r="AK1470" i="1"/>
  <c r="AK1540" i="1"/>
  <c r="AK1635" i="1"/>
  <c r="AK1728" i="1"/>
  <c r="AK1911" i="1"/>
  <c r="AK1954" i="1"/>
  <c r="AK1995" i="1"/>
  <c r="AK2039" i="1"/>
  <c r="AK2060" i="1"/>
  <c r="AK2100" i="1"/>
  <c r="AK2161" i="1"/>
  <c r="AK2238" i="1"/>
  <c r="AK2257" i="1"/>
  <c r="AK2276" i="1"/>
  <c r="AK2317" i="1"/>
  <c r="AK2414" i="1"/>
  <c r="AK2454" i="1"/>
  <c r="AK2474" i="1"/>
  <c r="AK2493" i="1"/>
  <c r="AK2550" i="1"/>
  <c r="AK2569" i="1"/>
  <c r="AK2587" i="1"/>
  <c r="AK2626" i="1"/>
  <c r="AK2679" i="1"/>
  <c r="AK2697" i="1"/>
  <c r="AK2733" i="1"/>
  <c r="AK2788" i="1"/>
  <c r="AK2823" i="1"/>
  <c r="AK2840" i="1"/>
  <c r="AK2876" i="1"/>
  <c r="AK2909" i="1"/>
  <c r="AK2926" i="1"/>
  <c r="AK2960" i="1"/>
  <c r="AK2976" i="1"/>
  <c r="AK2992" i="1"/>
  <c r="AK3008" i="1"/>
  <c r="AK3024" i="1"/>
  <c r="AK3040" i="1"/>
  <c r="AK3056" i="1"/>
  <c r="AK3074" i="1"/>
  <c r="AK3090" i="1"/>
  <c r="AK3106" i="1"/>
  <c r="AK3122" i="1"/>
  <c r="AK3138" i="1"/>
  <c r="AK3154" i="1"/>
  <c r="AK3171" i="1"/>
  <c r="AK3187" i="1"/>
  <c r="AK3202" i="1"/>
  <c r="AK3217" i="1"/>
  <c r="AK3232" i="1"/>
  <c r="AK3247" i="1"/>
  <c r="AK3262" i="1"/>
  <c r="AK3278" i="1"/>
  <c r="AK3293" i="1"/>
  <c r="AK3308" i="1"/>
  <c r="AK3323" i="1"/>
  <c r="AK3338" i="1"/>
  <c r="AK3353" i="1"/>
  <c r="AK3368" i="1"/>
  <c r="AK3383" i="1"/>
  <c r="AK3398" i="1"/>
  <c r="AK3413" i="1"/>
  <c r="AK3428" i="1"/>
  <c r="AK3443" i="1"/>
  <c r="AK3458" i="1"/>
  <c r="AK3474" i="1"/>
  <c r="AK3489" i="1"/>
  <c r="AK3504" i="1"/>
  <c r="AK3519" i="1"/>
  <c r="AK3534" i="1"/>
  <c r="AK3549" i="1"/>
  <c r="AK3564" i="1"/>
  <c r="AK3579" i="1"/>
  <c r="AK3594" i="1"/>
  <c r="AK3609" i="1"/>
  <c r="AK3624" i="1"/>
  <c r="AK3639" i="1"/>
  <c r="AK3654" i="1"/>
  <c r="AK3670" i="1"/>
  <c r="AK3685" i="1"/>
  <c r="AK3700" i="1"/>
  <c r="AK3715" i="1"/>
  <c r="AK3730" i="1"/>
  <c r="AK3745" i="1"/>
  <c r="AK3760" i="1"/>
  <c r="AK3775" i="1"/>
  <c r="AK3790" i="1"/>
  <c r="AK3805" i="1"/>
  <c r="AK3820" i="1"/>
  <c r="AK3835" i="1"/>
  <c r="AK3850" i="1"/>
  <c r="AK3866" i="1"/>
  <c r="AK104" i="1"/>
  <c r="AK189" i="1"/>
  <c r="AK390" i="1"/>
  <c r="AK427" i="1"/>
  <c r="AK463" i="1"/>
  <c r="AK499" i="1"/>
  <c r="AK533" i="1"/>
  <c r="AK568" i="1"/>
  <c r="AK603" i="1"/>
  <c r="AK637" i="1"/>
  <c r="AK670" i="1"/>
  <c r="AK770" i="1"/>
  <c r="AK869" i="1"/>
  <c r="AK935" i="1"/>
  <c r="AK966" i="1"/>
  <c r="AK1029" i="1"/>
  <c r="AK1154" i="1"/>
  <c r="AK1213" i="1"/>
  <c r="AK1239" i="1"/>
  <c r="AK1346" i="1"/>
  <c r="AK1372" i="1"/>
  <c r="AK1397" i="1"/>
  <c r="AK1420" i="1"/>
  <c r="AK1517" i="1"/>
  <c r="AK1565" i="1"/>
  <c r="AK1613" i="1"/>
  <c r="AK1683" i="1"/>
  <c r="AK1707" i="1"/>
  <c r="AK1734" i="1"/>
  <c r="AK1804" i="1"/>
  <c r="AK1848" i="1"/>
  <c r="AK1872" i="1"/>
  <c r="AK1892" i="1"/>
  <c r="AK1935" i="1"/>
  <c r="AK1976" i="1"/>
  <c r="AK2020" i="1"/>
  <c r="AK2081" i="1"/>
  <c r="AK2120" i="1"/>
  <c r="AK2142" i="1"/>
  <c r="AK2180" i="1"/>
  <c r="AK2199" i="1"/>
  <c r="AK2220" i="1"/>
  <c r="AK2277" i="1"/>
  <c r="AK2299" i="1"/>
  <c r="AK2356" i="1"/>
  <c r="AK2376" i="1"/>
  <c r="AK2396" i="1"/>
  <c r="AK2433" i="1"/>
  <c r="AK2456" i="1"/>
  <c r="AK2494" i="1"/>
  <c r="AK2513" i="1"/>
  <c r="AK2532" i="1"/>
  <c r="AK2606" i="1"/>
  <c r="AK2644" i="1"/>
  <c r="AK2662" i="1"/>
  <c r="AK2698" i="1"/>
  <c r="AK2716" i="1"/>
  <c r="AK2734" i="1"/>
  <c r="AK2752" i="1"/>
  <c r="AK2806" i="1"/>
  <c r="AK2860" i="1"/>
  <c r="AK2893" i="1"/>
  <c r="AK2943" i="1"/>
  <c r="AK3057" i="1"/>
  <c r="AK3155" i="1"/>
  <c r="AK3881" i="1"/>
  <c r="AK3895" i="1"/>
  <c r="AK3909" i="1"/>
  <c r="AK3923" i="1"/>
  <c r="AK3937" i="1"/>
  <c r="AK3951" i="1"/>
  <c r="AK3965" i="1"/>
  <c r="AK3979" i="1"/>
  <c r="AK3993" i="1"/>
  <c r="AK4007" i="1"/>
  <c r="AK4021" i="1"/>
  <c r="AK4035" i="1"/>
  <c r="AK4049" i="1"/>
  <c r="AK4063" i="1"/>
  <c r="AK55" i="1"/>
  <c r="AK143" i="1"/>
  <c r="AK192" i="1"/>
  <c r="AK275" i="1"/>
  <c r="AK356" i="1"/>
  <c r="AK391" i="1"/>
  <c r="AK701" i="1"/>
  <c r="AK739" i="1"/>
  <c r="AK11" i="1"/>
  <c r="AK193" i="1"/>
  <c r="AK236" i="1"/>
  <c r="AK276" i="1"/>
  <c r="AK464" i="1"/>
  <c r="AK540" i="1"/>
  <c r="AK604" i="1"/>
  <c r="AK638" i="1"/>
  <c r="AK671" i="1"/>
  <c r="AK771" i="1"/>
  <c r="AK805" i="1"/>
  <c r="AK838" i="1"/>
  <c r="AK12" i="1"/>
  <c r="AK56" i="1"/>
  <c r="AK149" i="1"/>
  <c r="AK237" i="1"/>
  <c r="AK393" i="1"/>
  <c r="AK431" i="1"/>
  <c r="AK465" i="1"/>
  <c r="AK502" i="1"/>
  <c r="AK541" i="1"/>
  <c r="AK572" i="1"/>
  <c r="AK605" i="1"/>
  <c r="AK639" i="1"/>
  <c r="AK672" i="1"/>
  <c r="AK740" i="1"/>
  <c r="AK807" i="1"/>
  <c r="AK1034" i="1"/>
  <c r="AK1063" i="1"/>
  <c r="AK1158" i="1"/>
  <c r="AK1188" i="1"/>
  <c r="AK16" i="1"/>
  <c r="AK199" i="1"/>
  <c r="AK322" i="1"/>
  <c r="AK435" i="1"/>
  <c r="AK544" i="1"/>
  <c r="AK575" i="1"/>
  <c r="AK608" i="1"/>
  <c r="AK641" i="1"/>
  <c r="AK714" i="1"/>
  <c r="AK743" i="1"/>
  <c r="AK778" i="1"/>
  <c r="AK811" i="1"/>
  <c r="AK843" i="1"/>
  <c r="AK973" i="1"/>
  <c r="AK1067" i="1"/>
  <c r="AK1103" i="1"/>
  <c r="AK1162" i="1"/>
  <c r="AK113" i="1"/>
  <c r="AK157" i="1"/>
  <c r="AK362" i="1"/>
  <c r="AK476" i="1"/>
  <c r="AK507" i="1"/>
  <c r="AK545" i="1"/>
  <c r="AK744" i="1"/>
  <c r="AK910" i="1"/>
  <c r="AK940" i="1"/>
  <c r="AK975" i="1"/>
  <c r="AK1037" i="1"/>
  <c r="AK1104" i="1"/>
  <c r="AK1130" i="1"/>
  <c r="AK23" i="1"/>
  <c r="AK166" i="1"/>
  <c r="AK205" i="1"/>
  <c r="AK291" i="1"/>
  <c r="AK446" i="1"/>
  <c r="AK479" i="1"/>
  <c r="AK548" i="1"/>
  <c r="AK582" i="1"/>
  <c r="AK615" i="1"/>
  <c r="AK652" i="1"/>
  <c r="AK717" i="1"/>
  <c r="AK784" i="1"/>
  <c r="AK1044" i="1"/>
  <c r="AK1076" i="1"/>
  <c r="AK1106" i="1"/>
  <c r="AK1140" i="1"/>
  <c r="AK1196" i="1"/>
  <c r="AK1225" i="1"/>
  <c r="AK1383" i="1"/>
  <c r="AK1430" i="1"/>
  <c r="AK1479" i="1"/>
  <c r="AK1529" i="1"/>
  <c r="AK1599" i="1"/>
  <c r="AK1621" i="1"/>
  <c r="AK1719" i="1"/>
  <c r="AK1741" i="1"/>
  <c r="AK1789" i="1"/>
  <c r="AK1879" i="1"/>
  <c r="AK1944" i="1"/>
  <c r="AK1964" i="1"/>
  <c r="AK2007" i="1"/>
  <c r="AK2049" i="1"/>
  <c r="AK2090" i="1"/>
  <c r="AK2149" i="1"/>
  <c r="AK2188" i="1"/>
  <c r="AK2228" i="1"/>
  <c r="AK2247" i="1"/>
  <c r="AK2268" i="1"/>
  <c r="AK2306" i="1"/>
  <c r="AK2325" i="1"/>
  <c r="AK2345" i="1"/>
  <c r="AK2385" i="1"/>
  <c r="AK2425" i="1"/>
  <c r="AK2462" i="1"/>
  <c r="AK2482" i="1"/>
  <c r="AK2502" i="1"/>
  <c r="AK2559" i="1"/>
  <c r="AK2615" i="1"/>
  <c r="AK2633" i="1"/>
  <c r="AK2669" i="1"/>
  <c r="AK2723" i="1"/>
  <c r="AK2778" i="1"/>
  <c r="AK2796" i="1"/>
  <c r="AK2866" i="1"/>
  <c r="AK2917" i="1"/>
  <c r="AK2950" i="1"/>
  <c r="AK3113" i="1"/>
  <c r="AK175" i="1"/>
  <c r="AK339" i="1"/>
  <c r="AK374" i="1"/>
  <c r="AK417" i="1"/>
  <c r="AK525" i="1"/>
  <c r="AK277" i="1"/>
  <c r="AK451" i="1"/>
  <c r="AK558" i="1"/>
  <c r="AK715" i="1"/>
  <c r="AK894" i="1"/>
  <c r="AK941" i="1"/>
  <c r="AK1191" i="1"/>
  <c r="AK1259" i="1"/>
  <c r="AK1297" i="1"/>
  <c r="AK1355" i="1"/>
  <c r="AK1384" i="1"/>
  <c r="AK1440" i="1"/>
  <c r="AK1498" i="1"/>
  <c r="AK1524" i="1"/>
  <c r="AK1605" i="1"/>
  <c r="AK1636" i="1"/>
  <c r="AK1664" i="1"/>
  <c r="AK1692" i="1"/>
  <c r="AK1720" i="1"/>
  <c r="AK1775" i="1"/>
  <c r="AK1857" i="1"/>
  <c r="AK1880" i="1"/>
  <c r="AK1905" i="1"/>
  <c r="AK1955" i="1"/>
  <c r="AK1980" i="1"/>
  <c r="AK2005" i="1"/>
  <c r="AK2076" i="1"/>
  <c r="AK2101" i="1"/>
  <c r="AK2285" i="1"/>
  <c r="AK2307" i="1"/>
  <c r="AK2353" i="1"/>
  <c r="AK2490" i="1"/>
  <c r="AK2535" i="1"/>
  <c r="AK2556" i="1"/>
  <c r="AK2685" i="1"/>
  <c r="AK2728" i="1"/>
  <c r="AK2748" i="1"/>
  <c r="AK2791" i="1"/>
  <c r="AK2872" i="1"/>
  <c r="AK2932" i="1"/>
  <c r="AK2951" i="1"/>
  <c r="AK3009" i="1"/>
  <c r="AK3028" i="1"/>
  <c r="AK3047" i="1"/>
  <c r="AK3123" i="1"/>
  <c r="AK3142" i="1"/>
  <c r="AK3160" i="1"/>
  <c r="AK3233" i="1"/>
  <c r="AK3251" i="1"/>
  <c r="AK3268" i="1"/>
  <c r="AK3339" i="1"/>
  <c r="AK3356" i="1"/>
  <c r="AK3373" i="1"/>
  <c r="AK3444" i="1"/>
  <c r="AK3462" i="1"/>
  <c r="AK3479" i="1"/>
  <c r="AK3550" i="1"/>
  <c r="AK3567" i="1"/>
  <c r="AK3584" i="1"/>
  <c r="AK3656" i="1"/>
  <c r="AK3673" i="1"/>
  <c r="AK3690" i="1"/>
  <c r="AK3761" i="1"/>
  <c r="AK3794" i="1"/>
  <c r="AK3828" i="1"/>
  <c r="AK3861" i="1"/>
  <c r="AK3926" i="1"/>
  <c r="AK3957" i="1"/>
  <c r="AK3988" i="1"/>
  <c r="AK4019" i="1"/>
  <c r="AK4036" i="1"/>
  <c r="AK4067" i="1"/>
  <c r="AK4082" i="1"/>
  <c r="AK4097" i="1"/>
  <c r="AK4112" i="1"/>
  <c r="AK4127" i="1"/>
  <c r="AK4142" i="1"/>
  <c r="AK4157" i="1"/>
  <c r="AK4172" i="1"/>
  <c r="AK4187" i="1"/>
  <c r="AK4203" i="1"/>
  <c r="AK4218" i="1"/>
  <c r="AK4233" i="1"/>
  <c r="AK4248" i="1"/>
  <c r="AK4263" i="1"/>
  <c r="AK4278" i="1"/>
  <c r="AK4293" i="1"/>
  <c r="AK4308" i="1"/>
  <c r="AK4323" i="1"/>
  <c r="AK4338" i="1"/>
  <c r="AK4353" i="1"/>
  <c r="AK4368" i="1"/>
  <c r="AK4383" i="1"/>
  <c r="AK4399" i="1"/>
  <c r="AK4414" i="1"/>
  <c r="AK4429" i="1"/>
  <c r="AK4444" i="1"/>
  <c r="AK4459" i="1"/>
  <c r="AK4474" i="1"/>
  <c r="AK4489" i="1"/>
  <c r="AK4504" i="1"/>
  <c r="AK4519" i="1"/>
  <c r="AK4534" i="1"/>
  <c r="AK4549" i="1"/>
  <c r="AK4564" i="1"/>
  <c r="AK4579" i="1"/>
  <c r="AK4595" i="1"/>
  <c r="AK4610" i="1"/>
  <c r="AK4625" i="1"/>
  <c r="AK4640" i="1"/>
  <c r="AK4655" i="1"/>
  <c r="AK4670" i="1"/>
  <c r="AK4685" i="1"/>
  <c r="AK4700" i="1"/>
  <c r="AK4715" i="1"/>
  <c r="AK4730" i="1"/>
  <c r="AK4745" i="1"/>
  <c r="AK4760" i="1"/>
  <c r="AK4775" i="1"/>
  <c r="AK4791" i="1"/>
  <c r="AK4806" i="1"/>
  <c r="AK4821" i="1"/>
  <c r="AK4836" i="1"/>
  <c r="AK4851" i="1"/>
  <c r="AK4866" i="1"/>
  <c r="AK4881" i="1"/>
  <c r="AK4896" i="1"/>
  <c r="AK4911" i="1"/>
  <c r="AK4926" i="1"/>
  <c r="AK4941" i="1"/>
  <c r="AK4956" i="1"/>
  <c r="AK4971" i="1"/>
  <c r="AK5015" i="1"/>
  <c r="AK5044" i="1"/>
  <c r="AK5073" i="1"/>
  <c r="AK5102" i="1"/>
  <c r="AK5131" i="1"/>
  <c r="AK77" i="1"/>
  <c r="AK141" i="1"/>
  <c r="AK338" i="1"/>
  <c r="AK401" i="1"/>
  <c r="AK516" i="1"/>
  <c r="AK944" i="1"/>
  <c r="AK986" i="1"/>
  <c r="AK1227" i="1"/>
  <c r="AK1327" i="1"/>
  <c r="AK1472" i="1"/>
  <c r="AK1553" i="1"/>
  <c r="AK1746" i="1"/>
  <c r="AK1805" i="1"/>
  <c r="AK1831" i="1"/>
  <c r="AK1930" i="1"/>
  <c r="AK1982" i="1"/>
  <c r="AK2028" i="1"/>
  <c r="AK2054" i="1"/>
  <c r="AK2102" i="1"/>
  <c r="AK2126" i="1"/>
  <c r="AK2148" i="1"/>
  <c r="AK2194" i="1"/>
  <c r="AK2215" i="1"/>
  <c r="AK2240" i="1"/>
  <c r="AK2263" i="1"/>
  <c r="AK2330" i="1"/>
  <c r="AK2399" i="1"/>
  <c r="AK2424" i="1"/>
  <c r="AK2445" i="1"/>
  <c r="AK2467" i="1"/>
  <c r="AK2514" i="1"/>
  <c r="AK2558" i="1"/>
  <c r="AK2580" i="1"/>
  <c r="AK2601" i="1"/>
  <c r="AK2621" i="1"/>
  <c r="AK2665" i="1"/>
  <c r="AK2707" i="1"/>
  <c r="AK2772" i="1"/>
  <c r="AK2834" i="1"/>
  <c r="AK2853" i="1"/>
  <c r="AK2873" i="1"/>
  <c r="AK2894" i="1"/>
  <c r="AK2913" i="1"/>
  <c r="AK2971" i="1"/>
  <c r="AK2990" i="1"/>
  <c r="AK3029" i="1"/>
  <c r="AK3066" i="1"/>
  <c r="AK3084" i="1"/>
  <c r="AK3104" i="1"/>
  <c r="AK216" i="1"/>
  <c r="AK278" i="1"/>
  <c r="AK661" i="1"/>
  <c r="AK716" i="1"/>
  <c r="AK813" i="1"/>
  <c r="AK857" i="1"/>
  <c r="AK899" i="1"/>
  <c r="AK988" i="1"/>
  <c r="AK1030" i="1"/>
  <c r="AK1116" i="1"/>
  <c r="AK1192" i="1"/>
  <c r="AK1228" i="1"/>
  <c r="AK1260" i="1"/>
  <c r="AK1298" i="1"/>
  <c r="AK1328" i="1"/>
  <c r="AK1356" i="1"/>
  <c r="AK1387" i="1"/>
  <c r="AK1442" i="1"/>
  <c r="AK1499" i="1"/>
  <c r="AK1525" i="1"/>
  <c r="AK1582" i="1"/>
  <c r="AK1611" i="1"/>
  <c r="AK1665" i="1"/>
  <c r="AK1693" i="1"/>
  <c r="AK1722" i="1"/>
  <c r="AK1776" i="1"/>
  <c r="AK1858" i="1"/>
  <c r="AK1881" i="1"/>
  <c r="AK2032" i="1"/>
  <c r="AK2079" i="1"/>
  <c r="AK2103" i="1"/>
  <c r="AK2170" i="1"/>
  <c r="AK2286" i="1"/>
  <c r="AK2308" i="1"/>
  <c r="AK2354" i="1"/>
  <c r="AK2515" i="1"/>
  <c r="AK2536" i="1"/>
  <c r="AK2581" i="1"/>
  <c r="AK2646" i="1"/>
  <c r="AK2686" i="1"/>
  <c r="AK2793" i="1"/>
  <c r="AK2815" i="1"/>
  <c r="AK2933" i="1"/>
  <c r="AK3010" i="1"/>
  <c r="AK3030" i="1"/>
  <c r="AK3048" i="1"/>
  <c r="AK3085" i="1"/>
  <c r="AK3124" i="1"/>
  <c r="AK3143" i="1"/>
  <c r="AK3161" i="1"/>
  <c r="AK3234" i="1"/>
  <c r="AK3252" i="1"/>
  <c r="AK3269" i="1"/>
  <c r="AK3340" i="1"/>
  <c r="AK3357" i="1"/>
  <c r="AK3374" i="1"/>
  <c r="AK3446" i="1"/>
  <c r="AK3463" i="1"/>
  <c r="AK3480" i="1"/>
  <c r="AK3551" i="1"/>
  <c r="AK3568" i="1"/>
  <c r="AK3586" i="1"/>
  <c r="AK3657" i="1"/>
  <c r="AK3674" i="1"/>
  <c r="AK3691" i="1"/>
  <c r="AK3762" i="1"/>
  <c r="AK3796" i="1"/>
  <c r="AK3829" i="1"/>
  <c r="AK3862" i="1"/>
  <c r="AK3896" i="1"/>
  <c r="AK3927" i="1"/>
  <c r="AK3958" i="1"/>
  <c r="AK3989" i="1"/>
  <c r="AK4037" i="1"/>
  <c r="AK4068" i="1"/>
  <c r="AK4083" i="1"/>
  <c r="AK4098" i="1"/>
  <c r="AK4113" i="1"/>
  <c r="AK4128" i="1"/>
  <c r="AK4143" i="1"/>
  <c r="AK4158" i="1"/>
  <c r="AK4173" i="1"/>
  <c r="AK4189" i="1"/>
  <c r="AK4204" i="1"/>
  <c r="AK4219" i="1"/>
  <c r="AK4234" i="1"/>
  <c r="AK4249" i="1"/>
  <c r="AK4264" i="1"/>
  <c r="AK4279" i="1"/>
  <c r="AK4294" i="1"/>
  <c r="AK4309" i="1"/>
  <c r="AK4324" i="1"/>
  <c r="AK4339" i="1"/>
  <c r="AK4354" i="1"/>
  <c r="AK4369" i="1"/>
  <c r="AK4385" i="1"/>
  <c r="AK4400" i="1"/>
  <c r="AK4415" i="1"/>
  <c r="AK4430" i="1"/>
  <c r="AK4445" i="1"/>
  <c r="AK4460" i="1"/>
  <c r="AK4475" i="1"/>
  <c r="AK4490" i="1"/>
  <c r="AK4505" i="1"/>
  <c r="AK4520" i="1"/>
  <c r="AK4535" i="1"/>
  <c r="AK4550" i="1"/>
  <c r="AK4565" i="1"/>
  <c r="AK4581" i="1"/>
  <c r="AK4596" i="1"/>
  <c r="AK4611" i="1"/>
  <c r="AK4626" i="1"/>
  <c r="AK4641" i="1"/>
  <c r="AK4656" i="1"/>
  <c r="AK4671" i="1"/>
  <c r="AK4686" i="1"/>
  <c r="AK4701" i="1"/>
  <c r="AK4716" i="1"/>
  <c r="AK4731" i="1"/>
  <c r="AK4746" i="1"/>
  <c r="AK4761" i="1"/>
  <c r="AK4777" i="1"/>
  <c r="AK4792" i="1"/>
  <c r="AK4807" i="1"/>
  <c r="AK4822" i="1"/>
  <c r="AK4837" i="1"/>
  <c r="AK4852" i="1"/>
  <c r="AK4867" i="1"/>
  <c r="AK4882" i="1"/>
  <c r="AK4897" i="1"/>
  <c r="AK4912" i="1"/>
  <c r="AK4927" i="1"/>
  <c r="AK4942" i="1"/>
  <c r="AK4957" i="1"/>
  <c r="AK4987" i="1"/>
  <c r="AK5016" i="1"/>
  <c r="AK5045" i="1"/>
  <c r="AK5074" i="1"/>
  <c r="AK5103" i="1"/>
  <c r="AK5132" i="1"/>
  <c r="AK152" i="1"/>
  <c r="AK402" i="1"/>
  <c r="AK455" i="1"/>
  <c r="AK518" i="1"/>
  <c r="AK617" i="1"/>
  <c r="AK814" i="1"/>
  <c r="AK908" i="1"/>
  <c r="AK947" i="1"/>
  <c r="AK989" i="1"/>
  <c r="AK1077" i="1"/>
  <c r="AK1118" i="1"/>
  <c r="AK1264" i="1"/>
  <c r="AK1299" i="1"/>
  <c r="AK1357" i="1"/>
  <c r="AK1415" i="1"/>
  <c r="AK1473" i="1"/>
  <c r="AK1640" i="1"/>
  <c r="AK1750" i="1"/>
  <c r="AK1806" i="1"/>
  <c r="AK1834" i="1"/>
  <c r="AK1859" i="1"/>
  <c r="AK1908" i="1"/>
  <c r="AK1958" i="1"/>
  <c r="AK1983" i="1"/>
  <c r="AK83" i="1"/>
  <c r="AK154" i="1"/>
  <c r="AK217" i="1"/>
  <c r="AK406" i="1"/>
  <c r="AK519" i="1"/>
  <c r="AK566" i="1"/>
  <c r="AK665" i="1"/>
  <c r="AK763" i="1"/>
  <c r="AK1035" i="1"/>
  <c r="AK1329" i="1"/>
  <c r="AK1388" i="1"/>
  <c r="AK1446" i="1"/>
  <c r="AK1500" i="1"/>
  <c r="AK1530" i="1"/>
  <c r="AK1556" i="1"/>
  <c r="AK1583" i="1"/>
  <c r="AK1666" i="1"/>
  <c r="AK1696" i="1"/>
  <c r="AK1723" i="1"/>
  <c r="AK1780" i="1"/>
  <c r="AK1836" i="1"/>
  <c r="AK1882" i="1"/>
  <c r="AK2008" i="1"/>
  <c r="AK2033" i="1"/>
  <c r="AK2128" i="1"/>
  <c r="AK2150" i="1"/>
  <c r="AK2266" i="1"/>
  <c r="AK2333" i="1"/>
  <c r="AK2380" i="1"/>
  <c r="AK2402" i="1"/>
  <c r="AK2426" i="1"/>
  <c r="AK2470" i="1"/>
  <c r="AK2495" i="1"/>
  <c r="AK13" i="1"/>
  <c r="AK87" i="1"/>
  <c r="AK221" i="1"/>
  <c r="AK520" i="1"/>
  <c r="AK573" i="1"/>
  <c r="AK622" i="1"/>
  <c r="AK766" i="1"/>
  <c r="AK909" i="1"/>
  <c r="AK993" i="1"/>
  <c r="AK1120" i="1"/>
  <c r="AK1161" i="1"/>
  <c r="AK1197" i="1"/>
  <c r="AK1269" i="1"/>
  <c r="AK1300" i="1"/>
  <c r="AK1358" i="1"/>
  <c r="AK20" i="1"/>
  <c r="AK577" i="1"/>
  <c r="AK625" i="1"/>
  <c r="AK723" i="1"/>
  <c r="AK954" i="1"/>
  <c r="AK1000" i="1"/>
  <c r="AK1126" i="1"/>
  <c r="AK1273" i="1"/>
  <c r="AK1363" i="1"/>
  <c r="AK1390" i="1"/>
  <c r="AK1452" i="1"/>
  <c r="AK1560" i="1"/>
  <c r="AK1616" i="1"/>
  <c r="AK1644" i="1"/>
  <c r="AK1725" i="1"/>
  <c r="AK1756" i="1"/>
  <c r="AK1784" i="1"/>
  <c r="AK1887" i="1"/>
  <c r="AK1912" i="1"/>
  <c r="AK1988" i="1"/>
  <c r="AK2010" i="1"/>
  <c r="AK2061" i="1"/>
  <c r="AK2131" i="1"/>
  <c r="AK2152" i="1"/>
  <c r="AK2177" i="1"/>
  <c r="AK2245" i="1"/>
  <c r="AK2269" i="1"/>
  <c r="AK2313" i="1"/>
  <c r="AK2338" i="1"/>
  <c r="AK2360" i="1"/>
  <c r="AK2382" i="1"/>
  <c r="AK2428" i="1"/>
  <c r="AK2475" i="1"/>
  <c r="AK2497" i="1"/>
  <c r="AK2542" i="1"/>
  <c r="AK2629" i="1"/>
  <c r="AK2649" i="1"/>
  <c r="AK2670" i="1"/>
  <c r="AK2691" i="1"/>
  <c r="AK2735" i="1"/>
  <c r="AK226" i="1"/>
  <c r="AK294" i="1"/>
  <c r="AK359" i="1"/>
  <c r="AK415" i="1"/>
  <c r="AK477" i="1"/>
  <c r="AK581" i="1"/>
  <c r="AK681" i="1"/>
  <c r="AK824" i="1"/>
  <c r="AK867" i="1"/>
  <c r="AK917" i="1"/>
  <c r="AK955" i="1"/>
  <c r="AK1046" i="1"/>
  <c r="AK1085" i="1"/>
  <c r="AK1165" i="1"/>
  <c r="AK1204" i="1"/>
  <c r="AK1236" i="1"/>
  <c r="AK1305" i="1"/>
  <c r="AK1333" i="1"/>
  <c r="AK1391" i="1"/>
  <c r="AK1593" i="1"/>
  <c r="AK1811" i="1"/>
  <c r="AK1839" i="1"/>
  <c r="AK1863" i="1"/>
  <c r="AK1914" i="1"/>
  <c r="AK1938" i="1"/>
  <c r="AK1963" i="1"/>
  <c r="AK1989" i="1"/>
  <c r="AK2037" i="1"/>
  <c r="AK2063" i="1"/>
  <c r="AK2084" i="1"/>
  <c r="AK2132" i="1"/>
  <c r="AK2200" i="1"/>
  <c r="AK2223" i="1"/>
  <c r="AK2408" i="1"/>
  <c r="AK93" i="1"/>
  <c r="AK169" i="1"/>
  <c r="AK361" i="1"/>
  <c r="AK416" i="1"/>
  <c r="AK526" i="1"/>
  <c r="AK626" i="1"/>
  <c r="AK724" i="1"/>
  <c r="AK781" i="1"/>
  <c r="AK826" i="1"/>
  <c r="AK1003" i="1"/>
  <c r="AK1128" i="1"/>
  <c r="AK1274" i="1"/>
  <c r="AK1306" i="1"/>
  <c r="AK1364" i="1"/>
  <c r="AK1453" i="1"/>
  <c r="AK1508" i="1"/>
  <c r="AK1726" i="1"/>
  <c r="AK1890" i="1"/>
  <c r="AK1915" i="1"/>
  <c r="AK2011" i="1"/>
  <c r="AK2110" i="1"/>
  <c r="AK2153" i="1"/>
  <c r="AK2178" i="1"/>
  <c r="AK2246" i="1"/>
  <c r="AK2270" i="1"/>
  <c r="AK2339" i="1"/>
  <c r="AK2361" i="1"/>
  <c r="AK2383" i="1"/>
  <c r="AK2429" i="1"/>
  <c r="AK2476" i="1"/>
  <c r="AK2498" i="1"/>
  <c r="AK112" i="1"/>
  <c r="AK174" i="1"/>
  <c r="AK248" i="1"/>
  <c r="AK482" i="1"/>
  <c r="AK631" i="1"/>
  <c r="AK686" i="1"/>
  <c r="AK729" i="1"/>
  <c r="AK828" i="1"/>
  <c r="AK920" i="1"/>
  <c r="AK962" i="1"/>
  <c r="AK1008" i="1"/>
  <c r="AK1050" i="1"/>
  <c r="AK1131" i="1"/>
  <c r="AK1171" i="1"/>
  <c r="AK1368" i="1"/>
  <c r="AK1705" i="1"/>
  <c r="AK1761" i="1"/>
  <c r="AK1919" i="1"/>
  <c r="AK2018" i="1"/>
  <c r="AK2205" i="1"/>
  <c r="AK2251" i="1"/>
  <c r="AK2272" i="1"/>
  <c r="AK2341" i="1"/>
  <c r="AK2364" i="1"/>
  <c r="AK2387" i="1"/>
  <c r="AK2431" i="1"/>
  <c r="AK2525" i="1"/>
  <c r="AK2545" i="1"/>
  <c r="AK2695" i="1"/>
  <c r="AK2738" i="1"/>
  <c r="AK2760" i="1"/>
  <c r="AK2802" i="1"/>
  <c r="AK2845" i="1"/>
  <c r="AK2882" i="1"/>
  <c r="AK2922" i="1"/>
  <c r="AK2941" i="1"/>
  <c r="AK2962" i="1"/>
  <c r="AK2980" i="1"/>
  <c r="AK2999" i="1"/>
  <c r="AK3076" i="1"/>
  <c r="AK3094" i="1"/>
  <c r="AK3112" i="1"/>
  <c r="AK3169" i="1"/>
  <c r="AK3189" i="1"/>
  <c r="AK3206" i="1"/>
  <c r="AK3224" i="1"/>
  <c r="AK3295" i="1"/>
  <c r="AK3312" i="1"/>
  <c r="AK3329" i="1"/>
  <c r="AK3400" i="1"/>
  <c r="AK3418" i="1"/>
  <c r="AK3435" i="1"/>
  <c r="AK3506" i="1"/>
  <c r="AK3523" i="1"/>
  <c r="AK3540" i="1"/>
  <c r="AK3611" i="1"/>
  <c r="AK3629" i="1"/>
  <c r="AK3646" i="1"/>
  <c r="AK3717" i="1"/>
  <c r="AK3734" i="1"/>
  <c r="AK3751" i="1"/>
  <c r="AK3769" i="1"/>
  <c r="AK3802" i="1"/>
  <c r="AK3854" i="1"/>
  <c r="AK3902" i="1"/>
  <c r="AK3933" i="1"/>
  <c r="AK3981" i="1"/>
  <c r="AK4012" i="1"/>
  <c r="AK4043" i="1"/>
  <c r="AK4074" i="1"/>
  <c r="AK4089" i="1"/>
  <c r="AK4105" i="1"/>
  <c r="AK4120" i="1"/>
  <c r="AK4135" i="1"/>
  <c r="AK4150" i="1"/>
  <c r="AK4165" i="1"/>
  <c r="AK4180" i="1"/>
  <c r="AK4195" i="1"/>
  <c r="AK4210" i="1"/>
  <c r="AK4225" i="1"/>
  <c r="AK4240" i="1"/>
  <c r="AK4255" i="1"/>
  <c r="AK4270" i="1"/>
  <c r="AK4285" i="1"/>
  <c r="AK4301" i="1"/>
  <c r="AK4316" i="1"/>
  <c r="AK4331" i="1"/>
  <c r="AK4346" i="1"/>
  <c r="AK4361" i="1"/>
  <c r="AK4376" i="1"/>
  <c r="AK4391" i="1"/>
  <c r="AK4406" i="1"/>
  <c r="AK4421" i="1"/>
  <c r="AK4436" i="1"/>
  <c r="AK4451" i="1"/>
  <c r="AK4466" i="1"/>
  <c r="AK4481" i="1"/>
  <c r="AK4497" i="1"/>
  <c r="AK4512" i="1"/>
  <c r="AK4527" i="1"/>
  <c r="AK4542" i="1"/>
  <c r="AK4557" i="1"/>
  <c r="AK4572" i="1"/>
  <c r="AK4587" i="1"/>
  <c r="AK4602" i="1"/>
  <c r="AK30" i="1"/>
  <c r="AK249" i="1"/>
  <c r="AK304" i="1"/>
  <c r="AK370" i="1"/>
  <c r="AK423" i="1"/>
  <c r="AK483" i="1"/>
  <c r="AK542" i="1"/>
  <c r="AK588" i="1"/>
  <c r="AK730" i="1"/>
  <c r="AK787" i="1"/>
  <c r="AK880" i="1"/>
  <c r="AK1009" i="1"/>
  <c r="AK1092" i="1"/>
  <c r="AK1207" i="1"/>
  <c r="AK1244" i="1"/>
  <c r="AK1279" i="1"/>
  <c r="AK1311" i="1"/>
  <c r="AK1399" i="1"/>
  <c r="AK1428" i="1"/>
  <c r="AK1457" i="1"/>
  <c r="AK1483" i="1"/>
  <c r="AK1511" i="1"/>
  <c r="AK1539" i="1"/>
  <c r="AK1596" i="1"/>
  <c r="AK1651" i="1"/>
  <c r="AK1736" i="1"/>
  <c r="AK1819" i="1"/>
  <c r="AK1844" i="1"/>
  <c r="AK1866" i="1"/>
  <c r="AK114" i="1"/>
  <c r="AK250" i="1"/>
  <c r="AK308" i="1"/>
  <c r="AK371" i="1"/>
  <c r="AK640" i="1"/>
  <c r="AK881" i="1"/>
  <c r="AK921" i="1"/>
  <c r="AK967" i="1"/>
  <c r="AK1010" i="1"/>
  <c r="AK1250" i="1"/>
  <c r="AK1343" i="1"/>
  <c r="AK1541" i="1"/>
  <c r="AK1569" i="1"/>
  <c r="AK1624" i="1"/>
  <c r="AK1679" i="1"/>
  <c r="AK1762" i="1"/>
  <c r="AK1790" i="1"/>
  <c r="AK1920" i="1"/>
  <c r="AK336" i="1"/>
  <c r="AK447" i="1"/>
  <c r="AK630" i="1"/>
  <c r="AK888" i="1"/>
  <c r="AK1240" i="1"/>
  <c r="AK1494" i="1"/>
  <c r="AK1542" i="1"/>
  <c r="AK1584" i="1"/>
  <c r="AK1680" i="1"/>
  <c r="AK1816" i="1"/>
  <c r="AK1897" i="1"/>
  <c r="AK1937" i="1"/>
  <c r="AK1974" i="1"/>
  <c r="AK2012" i="1"/>
  <c r="AK2048" i="1"/>
  <c r="AK2082" i="1"/>
  <c r="AK2242" i="1"/>
  <c r="AK2304" i="1"/>
  <c r="AK2340" i="1"/>
  <c r="AK2370" i="1"/>
  <c r="AK2434" i="1"/>
  <c r="AK2464" i="1"/>
  <c r="AK2583" i="1"/>
  <c r="AK2611" i="1"/>
  <c r="AK2660" i="1"/>
  <c r="AK2836" i="1"/>
  <c r="AK2861" i="1"/>
  <c r="AK2928" i="1"/>
  <c r="AK2974" i="1"/>
  <c r="AK3018" i="1"/>
  <c r="AK3062" i="1"/>
  <c r="AK3172" i="1"/>
  <c r="AK3230" i="1"/>
  <c r="AK3271" i="1"/>
  <c r="AK3330" i="1"/>
  <c r="AK3388" i="1"/>
  <c r="AK3408" i="1"/>
  <c r="AK3429" i="1"/>
  <c r="AK3486" i="1"/>
  <c r="AK3546" i="1"/>
  <c r="AK3566" i="1"/>
  <c r="AK3587" i="1"/>
  <c r="AK3645" i="1"/>
  <c r="AK3684" i="1"/>
  <c r="AK3704" i="1"/>
  <c r="AK3723" i="1"/>
  <c r="AK3743" i="1"/>
  <c r="AK3819" i="1"/>
  <c r="AK3893" i="1"/>
  <c r="AK4053" i="1"/>
  <c r="AK4070" i="1"/>
  <c r="AK4103" i="1"/>
  <c r="AK4121" i="1"/>
  <c r="AK4154" i="1"/>
  <c r="AK4222" i="1"/>
  <c r="AK4273" i="1"/>
  <c r="AK4306" i="1"/>
  <c r="AK4340" i="1"/>
  <c r="AK4374" i="1"/>
  <c r="AK4424" i="1"/>
  <c r="AK4458" i="1"/>
  <c r="AK4492" i="1"/>
  <c r="AK4526" i="1"/>
  <c r="AK4543" i="1"/>
  <c r="AK4576" i="1"/>
  <c r="AK4627" i="1"/>
  <c r="AK4643" i="1"/>
  <c r="AK4659" i="1"/>
  <c r="AK4675" i="1"/>
  <c r="AK4691" i="1"/>
  <c r="AK4708" i="1"/>
  <c r="AK4724" i="1"/>
  <c r="AK4740" i="1"/>
  <c r="AK4756" i="1"/>
  <c r="AK4772" i="1"/>
  <c r="AK4788" i="1"/>
  <c r="AK4805" i="1"/>
  <c r="AK4838" i="1"/>
  <c r="AK4854" i="1"/>
  <c r="AK4870" i="1"/>
  <c r="AK4886" i="1"/>
  <c r="AK4903" i="1"/>
  <c r="AK4919" i="1"/>
  <c r="AK4935" i="1"/>
  <c r="AK4951" i="1"/>
  <c r="AK4967" i="1"/>
  <c r="AK4998" i="1"/>
  <c r="AK5030" i="1"/>
  <c r="AK5046" i="1"/>
  <c r="AK5077" i="1"/>
  <c r="AK5108" i="1"/>
  <c r="AK5139" i="1"/>
  <c r="AK5230" i="1"/>
  <c r="AK5426" i="1"/>
  <c r="AK5622" i="1"/>
  <c r="AK126" i="1"/>
  <c r="AK343" i="1"/>
  <c r="AK448" i="1"/>
  <c r="AK722" i="1"/>
  <c r="AK798" i="1"/>
  <c r="AK889" i="1"/>
  <c r="AK1107" i="1"/>
  <c r="AK1178" i="1"/>
  <c r="AK1350" i="1"/>
  <c r="AK1405" i="1"/>
  <c r="AK1724" i="1"/>
  <c r="AK1769" i="1"/>
  <c r="AK1820" i="1"/>
  <c r="AK1939" i="1"/>
  <c r="AK2016" i="1"/>
  <c r="AK2115" i="1"/>
  <c r="AK2181" i="1"/>
  <c r="AK2274" i="1"/>
  <c r="AK2305" i="1"/>
  <c r="AK2403" i="1"/>
  <c r="AK2439" i="1"/>
  <c r="AK2465" i="1"/>
  <c r="AK2501" i="1"/>
  <c r="AK2528" i="1"/>
  <c r="AK2555" i="1"/>
  <c r="AK2635" i="1"/>
  <c r="AK2713" i="1"/>
  <c r="AK2763" i="1"/>
  <c r="AK2787" i="1"/>
  <c r="AK2906" i="1"/>
  <c r="AK2996" i="1"/>
  <c r="AK3019" i="1"/>
  <c r="AK3039" i="1"/>
  <c r="AK3083" i="1"/>
  <c r="AK3108" i="1"/>
  <c r="AK3129" i="1"/>
  <c r="AK3150" i="1"/>
  <c r="AK3192" i="1"/>
  <c r="AK3212" i="1"/>
  <c r="AK3290" i="1"/>
  <c r="AK3311" i="1"/>
  <c r="AK3350" i="1"/>
  <c r="AK3370" i="1"/>
  <c r="AK3409" i="1"/>
  <c r="AK3449" i="1"/>
  <c r="AK3468" i="1"/>
  <c r="AK3488" i="1"/>
  <c r="AK3508" i="1"/>
  <c r="AK3527" i="1"/>
  <c r="AK3606" i="1"/>
  <c r="AK3626" i="1"/>
  <c r="AK3665" i="1"/>
  <c r="AK3686" i="1"/>
  <c r="AK3744" i="1"/>
  <c r="AK3764" i="1"/>
  <c r="AK3783" i="1"/>
  <c r="AK3801" i="1"/>
  <c r="AK3821" i="1"/>
  <c r="AK3840" i="1"/>
  <c r="AK3858" i="1"/>
  <c r="AK3876" i="1"/>
  <c r="AK3913" i="1"/>
  <c r="AK3930" i="1"/>
  <c r="AK3947" i="1"/>
  <c r="AK3966" i="1"/>
  <c r="AK3983" i="1"/>
  <c r="AK4000" i="1"/>
  <c r="AK4017" i="1"/>
  <c r="AK4087" i="1"/>
  <c r="AK4138" i="1"/>
  <c r="AK4171" i="1"/>
  <c r="AK4206" i="1"/>
  <c r="AK4239" i="1"/>
  <c r="AK4256" i="1"/>
  <c r="AK4290" i="1"/>
  <c r="AK4358" i="1"/>
  <c r="AK4408" i="1"/>
  <c r="AK4442" i="1"/>
  <c r="AK4476" i="1"/>
  <c r="AK4509" i="1"/>
  <c r="AK4560" i="1"/>
  <c r="AK4593" i="1"/>
  <c r="AK4983" i="1"/>
  <c r="AK5031" i="1"/>
  <c r="AK5062" i="1"/>
  <c r="AK5093" i="1"/>
  <c r="AK5124" i="1"/>
  <c r="AK5155" i="1"/>
  <c r="AK5170" i="1"/>
  <c r="AK5185" i="1"/>
  <c r="AK5200" i="1"/>
  <c r="AK5215" i="1"/>
  <c r="AK5231" i="1"/>
  <c r="AK5246" i="1"/>
  <c r="AK5261" i="1"/>
  <c r="AK5276" i="1"/>
  <c r="AK5291" i="1"/>
  <c r="AK5306" i="1"/>
  <c r="AK5321" i="1"/>
  <c r="AK5336" i="1"/>
  <c r="AK5351" i="1"/>
  <c r="AK5366" i="1"/>
  <c r="AK5381" i="1"/>
  <c r="AK5396" i="1"/>
  <c r="AK5411" i="1"/>
  <c r="AK5427" i="1"/>
  <c r="AK5442" i="1"/>
  <c r="AK5457" i="1"/>
  <c r="AK5472" i="1"/>
  <c r="AK5487" i="1"/>
  <c r="AK5502" i="1"/>
  <c r="AK5517" i="1"/>
  <c r="AK5532" i="1"/>
  <c r="AK5547" i="1"/>
  <c r="AK5562" i="1"/>
  <c r="AK5577" i="1"/>
  <c r="AK5592" i="1"/>
  <c r="AK5607" i="1"/>
  <c r="AK5623" i="1"/>
  <c r="AK5638" i="1"/>
  <c r="AK5653" i="1"/>
  <c r="AK5668" i="1"/>
  <c r="AK5683" i="1"/>
  <c r="AK5698" i="1"/>
  <c r="AK5713" i="1"/>
  <c r="AK5728" i="1"/>
  <c r="AK5743" i="1"/>
  <c r="AK5758" i="1"/>
  <c r="AK5773" i="1"/>
  <c r="AK5788" i="1"/>
  <c r="AK5803" i="1"/>
  <c r="AK5818" i="1"/>
  <c r="AK5832" i="1"/>
  <c r="AK5846" i="1"/>
  <c r="AK5860" i="1"/>
  <c r="AK5874" i="1"/>
  <c r="AK5888" i="1"/>
  <c r="AK5902" i="1"/>
  <c r="AK5916" i="1"/>
  <c r="AK5930" i="1"/>
  <c r="AK5944" i="1"/>
  <c r="AK5958" i="1"/>
  <c r="AK5972" i="1"/>
  <c r="AK5986" i="1"/>
  <c r="AK6000" i="1"/>
  <c r="AK6014" i="1"/>
  <c r="AK6028" i="1"/>
  <c r="AK6042" i="1"/>
  <c r="AK6056" i="1"/>
  <c r="AK6070" i="1"/>
  <c r="AK6084" i="1"/>
  <c r="AK6098" i="1"/>
  <c r="AK6112" i="1"/>
  <c r="AK6126" i="1"/>
  <c r="AK6140" i="1"/>
  <c r="AK6154" i="1"/>
  <c r="AK6168" i="1"/>
  <c r="AK6182" i="1"/>
  <c r="AK6196" i="1"/>
  <c r="AK6210" i="1"/>
  <c r="AK6224" i="1"/>
  <c r="AK6238" i="1"/>
  <c r="AK6252" i="1"/>
  <c r="AK6266" i="1"/>
  <c r="AK6280" i="1"/>
  <c r="AK6294" i="1"/>
  <c r="AK6308" i="1"/>
  <c r="AK6322" i="1"/>
  <c r="AK6336" i="1"/>
  <c r="AK6350" i="1"/>
  <c r="AK6364" i="1"/>
  <c r="AK6378" i="1"/>
  <c r="AK6392" i="1"/>
  <c r="AK6406" i="1"/>
  <c r="AK6420" i="1"/>
  <c r="AK6434" i="1"/>
  <c r="AK6448" i="1"/>
  <c r="AK6462" i="1"/>
  <c r="AK6476" i="1"/>
  <c r="AK6490" i="1"/>
  <c r="AK6504" i="1"/>
  <c r="AK6518" i="1"/>
  <c r="AK6532" i="1"/>
  <c r="AK6546" i="1"/>
  <c r="AK6560" i="1"/>
  <c r="AK6574" i="1"/>
  <c r="AK6588" i="1"/>
  <c r="AK6602" i="1"/>
  <c r="AK6616" i="1"/>
  <c r="AK6630" i="1"/>
  <c r="AK6644" i="1"/>
  <c r="AK6658" i="1"/>
  <c r="AK6672" i="1"/>
  <c r="AK6686" i="1"/>
  <c r="AK6700" i="1"/>
  <c r="AK6714" i="1"/>
  <c r="AK6728" i="1"/>
  <c r="AK6742" i="1"/>
  <c r="AK6756" i="1"/>
  <c r="AK6770" i="1"/>
  <c r="AK6784" i="1"/>
  <c r="AK129" i="1"/>
  <c r="AK345" i="1"/>
  <c r="AK800" i="1"/>
  <c r="AK968" i="1"/>
  <c r="AK1039" i="1"/>
  <c r="AK1108" i="1"/>
  <c r="AK1301" i="1"/>
  <c r="AK1454" i="1"/>
  <c r="AK1594" i="1"/>
  <c r="AK1681" i="1"/>
  <c r="AK2083" i="1"/>
  <c r="AK2147" i="1"/>
  <c r="AK2182" i="1"/>
  <c r="AK2212" i="1"/>
  <c r="AK2371" i="1"/>
  <c r="AK2404" i="1"/>
  <c r="AK2466" i="1"/>
  <c r="AK2584" i="1"/>
  <c r="AK2612" i="1"/>
  <c r="AK2689" i="1"/>
  <c r="AK2739" i="1"/>
  <c r="AK2789" i="1"/>
  <c r="AK2816" i="1"/>
  <c r="AK2837" i="1"/>
  <c r="AK2862" i="1"/>
  <c r="AK2884" i="1"/>
  <c r="AK2929" i="1"/>
  <c r="AK2954" i="1"/>
  <c r="AK2975" i="1"/>
  <c r="AK3041" i="1"/>
  <c r="AK3063" i="1"/>
  <c r="AK3086" i="1"/>
  <c r="AK3130" i="1"/>
  <c r="AK3151" i="1"/>
  <c r="AK3173" i="1"/>
  <c r="AK3231" i="1"/>
  <c r="AK3253" i="1"/>
  <c r="AK3272" i="1"/>
  <c r="AK3331" i="1"/>
  <c r="AK3390" i="1"/>
  <c r="AK3410" i="1"/>
  <c r="AK3430" i="1"/>
  <c r="AK3490" i="1"/>
  <c r="AK3547" i="1"/>
  <c r="AK3588" i="1"/>
  <c r="AK3647" i="1"/>
  <c r="AK3705" i="1"/>
  <c r="AK3724" i="1"/>
  <c r="AK3746" i="1"/>
  <c r="AK4054" i="1"/>
  <c r="AK4071" i="1"/>
  <c r="AK4122" i="1"/>
  <c r="AK4155" i="1"/>
  <c r="AK4190" i="1"/>
  <c r="AK4223" i="1"/>
  <c r="AK4274" i="1"/>
  <c r="AK4307" i="1"/>
  <c r="AK4341" i="1"/>
  <c r="AK4375" i="1"/>
  <c r="AK4392" i="1"/>
  <c r="AK4425" i="1"/>
  <c r="AK4493" i="1"/>
  <c r="AK4544" i="1"/>
  <c r="AK4577" i="1"/>
  <c r="AK4612" i="1"/>
  <c r="AK4628" i="1"/>
  <c r="AK4644" i="1"/>
  <c r="AK4660" i="1"/>
  <c r="AK4676" i="1"/>
  <c r="AK4693" i="1"/>
  <c r="AK4709" i="1"/>
  <c r="AK4725" i="1"/>
  <c r="AK4741" i="1"/>
  <c r="AK4757" i="1"/>
  <c r="AK4773" i="1"/>
  <c r="AK4789" i="1"/>
  <c r="AK4823" i="1"/>
  <c r="AK364" i="1"/>
  <c r="AK450" i="1"/>
  <c r="AK552" i="1"/>
  <c r="AK642" i="1"/>
  <c r="AK890" i="1"/>
  <c r="AK1047" i="1"/>
  <c r="AK1251" i="1"/>
  <c r="AK1308" i="1"/>
  <c r="AK1406" i="1"/>
  <c r="AK1496" i="1"/>
  <c r="AK1545" i="1"/>
  <c r="AK1770" i="1"/>
  <c r="AK1821" i="1"/>
  <c r="AK1862" i="1"/>
  <c r="AK1902" i="1"/>
  <c r="AK1940" i="1"/>
  <c r="AK1977" i="1"/>
  <c r="AK2050" i="1"/>
  <c r="AK2248" i="1"/>
  <c r="AK2342" i="1"/>
  <c r="AK2409" i="1"/>
  <c r="AK2440" i="1"/>
  <c r="AK2503" i="1"/>
  <c r="AK2529" i="1"/>
  <c r="AK255" i="1"/>
  <c r="AK646" i="1"/>
  <c r="AK725" i="1"/>
  <c r="AK809" i="1"/>
  <c r="AK1109" i="1"/>
  <c r="AK1186" i="1"/>
  <c r="AK1309" i="1"/>
  <c r="AK1595" i="1"/>
  <c r="AK1634" i="1"/>
  <c r="AK1774" i="1"/>
  <c r="AK1864" i="1"/>
  <c r="AK2021" i="1"/>
  <c r="AK2213" i="1"/>
  <c r="AK2310" i="1"/>
  <c r="AK2344" i="1"/>
  <c r="AK2372" i="1"/>
  <c r="AK2560" i="1"/>
  <c r="AK2690" i="1"/>
  <c r="AK15" i="1"/>
  <c r="AK365" i="1"/>
  <c r="AK468" i="1"/>
  <c r="AK553" i="1"/>
  <c r="AK892" i="1"/>
  <c r="AK977" i="1"/>
  <c r="AK1254" i="1"/>
  <c r="AK1409" i="1"/>
  <c r="AK1459" i="1"/>
  <c r="AK1597" i="1"/>
  <c r="AK1641" i="1"/>
  <c r="AK1735" i="1"/>
  <c r="AK1946" i="1"/>
  <c r="AK2089" i="1"/>
  <c r="AK2118" i="1"/>
  <c r="AK2151" i="1"/>
  <c r="AK2184" i="1"/>
  <c r="AK2282" i="1"/>
  <c r="AK2410" i="1"/>
  <c r="AK2441" i="1"/>
  <c r="AK2471" i="1"/>
  <c r="AK2504" i="1"/>
  <c r="AK2586" i="1"/>
  <c r="AK2614" i="1"/>
  <c r="AK2637" i="1"/>
  <c r="AK2664" i="1"/>
  <c r="AK2717" i="1"/>
  <c r="AK2766" i="1"/>
  <c r="AK2864" i="1"/>
  <c r="AK2908" i="1"/>
  <c r="AK2978" i="1"/>
  <c r="AK136" i="1"/>
  <c r="AK555" i="1"/>
  <c r="AK653" i="1"/>
  <c r="AK742" i="1"/>
  <c r="AK1052" i="1"/>
  <c r="AK1121" i="1"/>
  <c r="AK1504" i="1"/>
  <c r="AK1550" i="1"/>
  <c r="AK1737" i="1"/>
  <c r="AK1823" i="1"/>
  <c r="AK1865" i="1"/>
  <c r="AK1904" i="1"/>
  <c r="AK1984" i="1"/>
  <c r="AK2022" i="1"/>
  <c r="AK2053" i="1"/>
  <c r="AK2214" i="1"/>
  <c r="AK2311" i="1"/>
  <c r="AK2373" i="1"/>
  <c r="AK2411" i="1"/>
  <c r="AK2473" i="1"/>
  <c r="AK2562" i="1"/>
  <c r="AK2588" i="1"/>
  <c r="AK25" i="1"/>
  <c r="AK893" i="1"/>
  <c r="AK978" i="1"/>
  <c r="AK1056" i="1"/>
  <c r="AK1189" i="1"/>
  <c r="AK1255" i="1"/>
  <c r="AK1313" i="1"/>
  <c r="AK1460" i="1"/>
  <c r="AK1873" i="1"/>
  <c r="AK1947" i="1"/>
  <c r="AK2055" i="1"/>
  <c r="AK2091" i="1"/>
  <c r="AK2122" i="1"/>
  <c r="AK2185" i="1"/>
  <c r="AK2216" i="1"/>
  <c r="AK2252" i="1"/>
  <c r="AK2283" i="1"/>
  <c r="AK2316" i="1"/>
  <c r="AK2346" i="1"/>
  <c r="AK2442" i="1"/>
  <c r="AK2534" i="1"/>
  <c r="AK2563" i="1"/>
  <c r="AK2638" i="1"/>
  <c r="AK2693" i="1"/>
  <c r="AK2767" i="1"/>
  <c r="AK2794" i="1"/>
  <c r="AK2844" i="1"/>
  <c r="AK2865" i="1"/>
  <c r="AK2979" i="1"/>
  <c r="AK3002" i="1"/>
  <c r="AK3022" i="1"/>
  <c r="AK170" i="1"/>
  <c r="AK487" i="1"/>
  <c r="AK751" i="1"/>
  <c r="AK837" i="1"/>
  <c r="AK1062" i="1"/>
  <c r="AK1205" i="1"/>
  <c r="AK1258" i="1"/>
  <c r="AK1317" i="1"/>
  <c r="AK1462" i="1"/>
  <c r="AK1514" i="1"/>
  <c r="AK1830" i="1"/>
  <c r="AK1991" i="1"/>
  <c r="AK2025" i="1"/>
  <c r="AK2064" i="1"/>
  <c r="AK2162" i="1"/>
  <c r="AK2190" i="1"/>
  <c r="AK2224" i="1"/>
  <c r="AK2287" i="1"/>
  <c r="AK2321" i="1"/>
  <c r="AK2415" i="1"/>
  <c r="AK49" i="1"/>
  <c r="AK177" i="1"/>
  <c r="AK292" i="1"/>
  <c r="AK590" i="1"/>
  <c r="AK673" i="1"/>
  <c r="AK922" i="1"/>
  <c r="AK994" i="1"/>
  <c r="AK1065" i="1"/>
  <c r="AK1270" i="1"/>
  <c r="AK1325" i="1"/>
  <c r="AK1375" i="1"/>
  <c r="AK1427" i="1"/>
  <c r="AK1469" i="1"/>
  <c r="AK1518" i="1"/>
  <c r="AK1703" i="1"/>
  <c r="AK1795" i="1"/>
  <c r="AK1838" i="1"/>
  <c r="AK1877" i="1"/>
  <c r="AK2027" i="1"/>
  <c r="AK2066" i="1"/>
  <c r="AK2130" i="1"/>
  <c r="AK2193" i="1"/>
  <c r="AK2256" i="1"/>
  <c r="AK2289" i="1"/>
  <c r="AK2448" i="1"/>
  <c r="AK2543" i="1"/>
  <c r="AK2570" i="1"/>
  <c r="AK2648" i="1"/>
  <c r="AK2775" i="1"/>
  <c r="AK2824" i="1"/>
  <c r="AK2848" i="1"/>
  <c r="AK2895" i="1"/>
  <c r="AK2963" i="1"/>
  <c r="AK3051" i="1"/>
  <c r="AK3072" i="1"/>
  <c r="AK3095" i="1"/>
  <c r="AK3139" i="1"/>
  <c r="AK3201" i="1"/>
  <c r="AK3222" i="1"/>
  <c r="AK3241" i="1"/>
  <c r="AK3260" i="1"/>
  <c r="AK3281" i="1"/>
  <c r="AK3300" i="1"/>
  <c r="AK3359" i="1"/>
  <c r="AK3379" i="1"/>
  <c r="AK3399" i="1"/>
  <c r="AK3419" i="1"/>
  <c r="AK3438" i="1"/>
  <c r="AK3497" i="1"/>
  <c r="AK3517" i="1"/>
  <c r="AK3537" i="1"/>
  <c r="AK3556" i="1"/>
  <c r="AK3576" i="1"/>
  <c r="AK3596" i="1"/>
  <c r="AK3653" i="1"/>
  <c r="AK3675" i="1"/>
  <c r="AK3694" i="1"/>
  <c r="AK3754" i="1"/>
  <c r="AK3772" i="1"/>
  <c r="AK3868" i="1"/>
  <c r="AK3903" i="1"/>
  <c r="AK3920" i="1"/>
  <c r="AK3973" i="1"/>
  <c r="AK4009" i="1"/>
  <c r="AK4026" i="1"/>
  <c r="AK4095" i="1"/>
  <c r="AK4129" i="1"/>
  <c r="AK4163" i="1"/>
  <c r="AK4213" i="1"/>
  <c r="AK4247" i="1"/>
  <c r="AK4281" i="1"/>
  <c r="AK4315" i="1"/>
  <c r="AK4332" i="1"/>
  <c r="AK4365" i="1"/>
  <c r="AK4433" i="1"/>
  <c r="AK4484" i="1"/>
  <c r="AK4517" i="1"/>
  <c r="AK4551" i="1"/>
  <c r="AK4585" i="1"/>
  <c r="AK4618" i="1"/>
  <c r="AK4634" i="1"/>
  <c r="AK4651" i="1"/>
  <c r="AK4667" i="1"/>
  <c r="AK4683" i="1"/>
  <c r="AK4699" i="1"/>
  <c r="AK4732" i="1"/>
  <c r="AK4749" i="1"/>
  <c r="AK4765" i="1"/>
  <c r="AK4781" i="1"/>
  <c r="AK4797" i="1"/>
  <c r="AK4813" i="1"/>
  <c r="AK4829" i="1"/>
  <c r="AK4845" i="1"/>
  <c r="AK4862" i="1"/>
  <c r="AK4878" i="1"/>
  <c r="AK4894" i="1"/>
  <c r="AK4910" i="1"/>
  <c r="AK4943" i="1"/>
  <c r="AK4960" i="1"/>
  <c r="AK4991" i="1"/>
  <c r="AK5022" i="1"/>
  <c r="AK5053" i="1"/>
  <c r="AK5100" i="1"/>
  <c r="AK300" i="1"/>
  <c r="AK394" i="1"/>
  <c r="AK496" i="1"/>
  <c r="AK682" i="1"/>
  <c r="AK847" i="1"/>
  <c r="AK1144" i="1"/>
  <c r="AK1275" i="1"/>
  <c r="AK1429" i="1"/>
  <c r="AK1474" i="1"/>
  <c r="AK1566" i="1"/>
  <c r="AK1656" i="1"/>
  <c r="AK1953" i="1"/>
  <c r="AK1994" i="1"/>
  <c r="AK2097" i="1"/>
  <c r="AK2133" i="1"/>
  <c r="AK2164" i="1"/>
  <c r="AK2195" i="1"/>
  <c r="AK2229" i="1"/>
  <c r="AK2258" i="1"/>
  <c r="AK2292" i="1"/>
  <c r="AK2388" i="1"/>
  <c r="AK2417" i="1"/>
  <c r="AK2483" i="1"/>
  <c r="AK2516" i="1"/>
  <c r="AK62" i="1"/>
  <c r="AK180" i="1"/>
  <c r="AK395" i="1"/>
  <c r="AK756" i="1"/>
  <c r="AK848" i="1"/>
  <c r="AK924" i="1"/>
  <c r="AK1004" i="1"/>
  <c r="AK1073" i="1"/>
  <c r="AK1217" i="1"/>
  <c r="AK1326" i="1"/>
  <c r="AK1378" i="1"/>
  <c r="AK1614" i="1"/>
  <c r="AK1745" i="1"/>
  <c r="AK1796" i="1"/>
  <c r="AK1842" i="1"/>
  <c r="AK1921" i="1"/>
  <c r="AK1999" i="1"/>
  <c r="AK2067" i="1"/>
  <c r="AK2196" i="1"/>
  <c r="AK2324" i="1"/>
  <c r="AK2357" i="1"/>
  <c r="AK2419" i="1"/>
  <c r="AK2485" i="1"/>
  <c r="AK2544" i="1"/>
  <c r="AK2571" i="1"/>
  <c r="AK2598" i="1"/>
  <c r="AK2622" i="1"/>
  <c r="AK2676" i="1"/>
  <c r="AK2726" i="1"/>
  <c r="AK2753" i="1"/>
  <c r="AK2777" i="1"/>
  <c r="AK2826" i="1"/>
  <c r="AK2849" i="1"/>
  <c r="AK2896" i="1"/>
  <c r="AK2964" i="1"/>
  <c r="AK3052" i="1"/>
  <c r="AK3096" i="1"/>
  <c r="AK3140" i="1"/>
  <c r="AK3162" i="1"/>
  <c r="AK3183" i="1"/>
  <c r="AK3223" i="1"/>
  <c r="AK3261" i="1"/>
  <c r="AK3282" i="1"/>
  <c r="AK3301" i="1"/>
  <c r="AK3321" i="1"/>
  <c r="AK3380" i="1"/>
  <c r="AK198" i="1"/>
  <c r="AK377" i="1"/>
  <c r="AK696" i="1"/>
  <c r="AK852" i="1"/>
  <c r="AK980" i="1"/>
  <c r="AK1105" i="1"/>
  <c r="AK1332" i="1"/>
  <c r="AK1490" i="1"/>
  <c r="AK1662" i="1"/>
  <c r="AK1815" i="1"/>
  <c r="AK1962" i="1"/>
  <c r="AK2137" i="1"/>
  <c r="AK2254" i="1"/>
  <c r="AK2303" i="1"/>
  <c r="AK2423" i="1"/>
  <c r="AK2478" i="1"/>
  <c r="AK2522" i="1"/>
  <c r="AK2678" i="1"/>
  <c r="AK2714" i="1"/>
  <c r="AK2747" i="1"/>
  <c r="AK2847" i="1"/>
  <c r="AK2878" i="1"/>
  <c r="AK2907" i="1"/>
  <c r="AK2938" i="1"/>
  <c r="AK2968" i="1"/>
  <c r="AK2998" i="1"/>
  <c r="AK3025" i="1"/>
  <c r="AK3079" i="1"/>
  <c r="AK3107" i="1"/>
  <c r="AK3134" i="1"/>
  <c r="AK3185" i="1"/>
  <c r="AK3209" i="1"/>
  <c r="AK3257" i="1"/>
  <c r="AK3328" i="1"/>
  <c r="AK3354" i="1"/>
  <c r="AK3401" i="1"/>
  <c r="AK3423" i="1"/>
  <c r="AK3447" i="1"/>
  <c r="AK3470" i="1"/>
  <c r="AK3493" i="1"/>
  <c r="AK3516" i="1"/>
  <c r="AK3561" i="1"/>
  <c r="AK3583" i="1"/>
  <c r="AK3631" i="1"/>
  <c r="AK3652" i="1"/>
  <c r="AK3677" i="1"/>
  <c r="AK3699" i="1"/>
  <c r="AK3721" i="1"/>
  <c r="AK3747" i="1"/>
  <c r="AK3789" i="1"/>
  <c r="AK3813" i="1"/>
  <c r="AK3833" i="1"/>
  <c r="AK3856" i="1"/>
  <c r="AK3878" i="1"/>
  <c r="AK3919" i="1"/>
  <c r="AK3940" i="1"/>
  <c r="AK3960" i="1"/>
  <c r="AK4023" i="1"/>
  <c r="AK4042" i="1"/>
  <c r="AK4123" i="1"/>
  <c r="AK4162" i="1"/>
  <c r="AK4200" i="1"/>
  <c r="AK4241" i="1"/>
  <c r="AK4280" i="1"/>
  <c r="AK4299" i="1"/>
  <c r="AK4319" i="1"/>
  <c r="AK4397" i="1"/>
  <c r="AK4418" i="1"/>
  <c r="AK4437" i="1"/>
  <c r="AK4516" i="1"/>
  <c r="AK4536" i="1"/>
  <c r="AK4615" i="1"/>
  <c r="AK4633" i="1"/>
  <c r="AK546" i="1"/>
  <c r="AK1334" i="1"/>
  <c r="AK1426" i="1"/>
  <c r="AK1578" i="1"/>
  <c r="AK1893" i="1"/>
  <c r="AK1966" i="1"/>
  <c r="AK2201" i="1"/>
  <c r="AK2255" i="1"/>
  <c r="AK2366" i="1"/>
  <c r="AK2568" i="1"/>
  <c r="AK2604" i="1"/>
  <c r="AK2680" i="1"/>
  <c r="AK2782" i="1"/>
  <c r="AK2817" i="1"/>
  <c r="AK3053" i="1"/>
  <c r="AK3109" i="1"/>
  <c r="AK3159" i="1"/>
  <c r="AK3210" i="1"/>
  <c r="AK3236" i="1"/>
  <c r="AK3306" i="1"/>
  <c r="AK3378" i="1"/>
  <c r="AK3539" i="1"/>
  <c r="AK3608" i="1"/>
  <c r="AK3632" i="1"/>
  <c r="AK3701" i="1"/>
  <c r="AK3722" i="1"/>
  <c r="AK3791" i="1"/>
  <c r="AK3900" i="1"/>
  <c r="AK4002" i="1"/>
  <c r="AK4064" i="1"/>
  <c r="AK4102" i="1"/>
  <c r="AK4182" i="1"/>
  <c r="AK4221" i="1"/>
  <c r="AK4261" i="1"/>
  <c r="AK4360" i="1"/>
  <c r="AK4379" i="1"/>
  <c r="AK4457" i="1"/>
  <c r="AK4478" i="1"/>
  <c r="AK4498" i="1"/>
  <c r="AK4556" i="1"/>
  <c r="AK4575" i="1"/>
  <c r="AK4597" i="1"/>
  <c r="AK4653" i="1"/>
  <c r="AK4672" i="1"/>
  <c r="AK4690" i="1"/>
  <c r="AK4767" i="1"/>
  <c r="AK4785" i="1"/>
  <c r="AK4803" i="1"/>
  <c r="AK4842" i="1"/>
  <c r="AK4933" i="1"/>
  <c r="AK202" i="1"/>
  <c r="AK556" i="1"/>
  <c r="AK853" i="1"/>
  <c r="AK1129" i="1"/>
  <c r="AK1226" i="1"/>
  <c r="AK1509" i="1"/>
  <c r="AK1579" i="1"/>
  <c r="AK1663" i="1"/>
  <c r="AK1894" i="1"/>
  <c r="AK2026" i="1"/>
  <c r="AK2143" i="1"/>
  <c r="AK2318" i="1"/>
  <c r="AK2368" i="1"/>
  <c r="AK2526" i="1"/>
  <c r="AK2647" i="1"/>
  <c r="AK2818" i="1"/>
  <c r="AK2879" i="1"/>
  <c r="AK2910" i="1"/>
  <c r="AK2940" i="1"/>
  <c r="AK2969" i="1"/>
  <c r="AK3000" i="1"/>
  <c r="AK3026" i="1"/>
  <c r="AK3080" i="1"/>
  <c r="AK3135" i="1"/>
  <c r="AK3186" i="1"/>
  <c r="AK3258" i="1"/>
  <c r="AK3283" i="1"/>
  <c r="AK3355" i="1"/>
  <c r="AK3402" i="1"/>
  <c r="AK3424" i="1"/>
  <c r="AK3448" i="1"/>
  <c r="AK3471" i="1"/>
  <c r="AK3494" i="1"/>
  <c r="AK238" i="1"/>
  <c r="AK597" i="1"/>
  <c r="AK1349" i="1"/>
  <c r="AK1523" i="1"/>
  <c r="AK1602" i="1"/>
  <c r="AK1676" i="1"/>
  <c r="AK1764" i="1"/>
  <c r="AK1918" i="1"/>
  <c r="AK2105" i="1"/>
  <c r="AK2210" i="1"/>
  <c r="AK2326" i="1"/>
  <c r="AK2386" i="1"/>
  <c r="AK2539" i="1"/>
  <c r="AK2618" i="1"/>
  <c r="AK2724" i="1"/>
  <c r="AK2758" i="1"/>
  <c r="AK2918" i="1"/>
  <c r="AK2947" i="1"/>
  <c r="AK3005" i="1"/>
  <c r="AK3061" i="1"/>
  <c r="AK3089" i="1"/>
  <c r="AK3115" i="1"/>
  <c r="AK3194" i="1"/>
  <c r="AK3218" i="1"/>
  <c r="AK3288" i="1"/>
  <c r="AK3336" i="1"/>
  <c r="AK3362" i="1"/>
  <c r="AK3385" i="1"/>
  <c r="AK3407" i="1"/>
  <c r="AK3454" i="1"/>
  <c r="AK3477" i="1"/>
  <c r="AK3545" i="1"/>
  <c r="AK3615" i="1"/>
  <c r="AK3637" i="1"/>
  <c r="AK3682" i="1"/>
  <c r="AK3707" i="1"/>
  <c r="AK3731" i="1"/>
  <c r="AK3774" i="1"/>
  <c r="AK3842" i="1"/>
  <c r="AK3863" i="1"/>
  <c r="AK3885" i="1"/>
  <c r="AK3905" i="1"/>
  <c r="AK3968" i="1"/>
  <c r="AK3987" i="1"/>
  <c r="AK613" i="1"/>
  <c r="AK782" i="1"/>
  <c r="AK1058" i="1"/>
  <c r="AK1170" i="1"/>
  <c r="AK1535" i="1"/>
  <c r="AK1698" i="1"/>
  <c r="AK1853" i="1"/>
  <c r="AK1925" i="1"/>
  <c r="AK1993" i="1"/>
  <c r="AK2056" i="1"/>
  <c r="AK2334" i="1"/>
  <c r="AK2447" i="1"/>
  <c r="AK2585" i="1"/>
  <c r="AK2731" i="1"/>
  <c r="AK2764" i="1"/>
  <c r="AK827" i="1"/>
  <c r="AK1145" i="1"/>
  <c r="AK1284" i="1"/>
  <c r="AK1389" i="1"/>
  <c r="AK1488" i="1"/>
  <c r="AK1580" i="1"/>
  <c r="AK1689" i="1"/>
  <c r="AK1787" i="1"/>
  <c r="AK1876" i="1"/>
  <c r="AK1952" i="1"/>
  <c r="AK2040" i="1"/>
  <c r="AK2107" i="1"/>
  <c r="AK2173" i="1"/>
  <c r="AK2613" i="1"/>
  <c r="AK2655" i="1"/>
  <c r="AK2821" i="1"/>
  <c r="AK2931" i="1"/>
  <c r="AK3003" i="1"/>
  <c r="AK3035" i="1"/>
  <c r="AK3067" i="1"/>
  <c r="AK3097" i="1"/>
  <c r="AK3127" i="1"/>
  <c r="AK3273" i="1"/>
  <c r="AK3299" i="1"/>
  <c r="AK3327" i="1"/>
  <c r="AK3412" i="1"/>
  <c r="AK3492" i="1"/>
  <c r="AK3520" i="1"/>
  <c r="AK3544" i="1"/>
  <c r="AK3572" i="1"/>
  <c r="AK3621" i="1"/>
  <c r="AK3648" i="1"/>
  <c r="AK3726" i="1"/>
  <c r="AK3750" i="1"/>
  <c r="AK3776" i="1"/>
  <c r="AK3873" i="1"/>
  <c r="AK3898" i="1"/>
  <c r="AK4078" i="1"/>
  <c r="AK4099" i="1"/>
  <c r="AK4141" i="1"/>
  <c r="AK4164" i="1"/>
  <c r="AK4184" i="1"/>
  <c r="AK4207" i="1"/>
  <c r="AK4227" i="1"/>
  <c r="AK4291" i="1"/>
  <c r="AK4333" i="1"/>
  <c r="AK4523" i="1"/>
  <c r="AK4567" i="1"/>
  <c r="AK4607" i="1"/>
  <c r="AK4669" i="1"/>
  <c r="AK4689" i="1"/>
  <c r="AK4710" i="1"/>
  <c r="AK4729" i="1"/>
  <c r="AK4750" i="1"/>
  <c r="AK4787" i="1"/>
  <c r="AK4809" i="1"/>
  <c r="AK4847" i="1"/>
  <c r="AK4865" i="1"/>
  <c r="AK4884" i="1"/>
  <c r="AK4904" i="1"/>
  <c r="AK4922" i="1"/>
  <c r="AK4940" i="1"/>
  <c r="AK5029" i="1"/>
  <c r="AK5048" i="1"/>
  <c r="AK5065" i="1"/>
  <c r="AK5082" i="1"/>
  <c r="AK5118" i="1"/>
  <c r="AK5135" i="1"/>
  <c r="AK5152" i="1"/>
  <c r="AK5186" i="1"/>
  <c r="AK5220" i="1"/>
  <c r="AK5496" i="1"/>
  <c r="AK5594" i="1"/>
  <c r="AK206" i="1"/>
  <c r="AK654" i="1"/>
  <c r="AK1287" i="1"/>
  <c r="AK1791" i="1"/>
  <c r="AK1960" i="1"/>
  <c r="AK2111" i="1"/>
  <c r="AK2176" i="1"/>
  <c r="AK2237" i="1"/>
  <c r="AK2457" i="1"/>
  <c r="AK2511" i="1"/>
  <c r="AK2565" i="1"/>
  <c r="AK2616" i="1"/>
  <c r="AK2656" i="1"/>
  <c r="AK2702" i="1"/>
  <c r="AK2744" i="1"/>
  <c r="AK2783" i="1"/>
  <c r="AK2822" i="1"/>
  <c r="AK2863" i="1"/>
  <c r="AK2898" i="1"/>
  <c r="AK2934" i="1"/>
  <c r="AK2966" i="1"/>
  <c r="AK3128" i="1"/>
  <c r="AK3158" i="1"/>
  <c r="AK3190" i="1"/>
  <c r="AK3219" i="1"/>
  <c r="AK3245" i="1"/>
  <c r="AK3358" i="1"/>
  <c r="AK3386" i="1"/>
  <c r="AK3414" i="1"/>
  <c r="AK3439" i="1"/>
  <c r="AK3465" i="1"/>
  <c r="AK3597" i="1"/>
  <c r="AK3698" i="1"/>
  <c r="AK3727" i="1"/>
  <c r="AK3800" i="1"/>
  <c r="AK3826" i="1"/>
  <c r="AK3849" i="1"/>
  <c r="AK3921" i="1"/>
  <c r="AK3944" i="1"/>
  <c r="AK3990" i="1"/>
  <c r="AK4013" i="1"/>
  <c r="AK4033" i="1"/>
  <c r="AK4057" i="1"/>
  <c r="AK4079" i="1"/>
  <c r="AK4269" i="1"/>
  <c r="AK4312" i="1"/>
  <c r="AK4396" i="1"/>
  <c r="AK4419" i="1"/>
  <c r="AK4439" i="1"/>
  <c r="AK4462" i="1"/>
  <c r="AK4483" i="1"/>
  <c r="AK4503" i="1"/>
  <c r="AK4546" i="1"/>
  <c r="AK4588" i="1"/>
  <c r="AK4630" i="1"/>
  <c r="AK4649" i="1"/>
  <c r="AK4711" i="1"/>
  <c r="AK4769" i="1"/>
  <c r="AK4828" i="1"/>
  <c r="AK4961" i="1"/>
  <c r="AK4978" i="1"/>
  <c r="AK4995" i="1"/>
  <c r="AK5012" i="1"/>
  <c r="AK5169" i="1"/>
  <c r="AK5204" i="1"/>
  <c r="AK5237" i="1"/>
  <c r="AK5253" i="1"/>
  <c r="AK5269" i="1"/>
  <c r="AK5285" i="1"/>
  <c r="AK5302" i="1"/>
  <c r="AK5318" i="1"/>
  <c r="AK5334" i="1"/>
  <c r="AK5350" i="1"/>
  <c r="AK5367" i="1"/>
  <c r="AK5383" i="1"/>
  <c r="AK5400" i="1"/>
  <c r="AK5416" i="1"/>
  <c r="AK5432" i="1"/>
  <c r="AK5448" i="1"/>
  <c r="AK5464" i="1"/>
  <c r="AK5480" i="1"/>
  <c r="AK5497" i="1"/>
  <c r="AK5513" i="1"/>
  <c r="AK5529" i="1"/>
  <c r="AK5545" i="1"/>
  <c r="AK5561" i="1"/>
  <c r="AK5578" i="1"/>
  <c r="AK5595" i="1"/>
  <c r="AK5611" i="1"/>
  <c r="AK5627" i="1"/>
  <c r="AK5643" i="1"/>
  <c r="AK5659" i="1"/>
  <c r="AK5675" i="1"/>
  <c r="AK5691" i="1"/>
  <c r="AK5708" i="1"/>
  <c r="AK5724" i="1"/>
  <c r="AK5740" i="1"/>
  <c r="AK5756" i="1"/>
  <c r="AK5772" i="1"/>
  <c r="AK5789" i="1"/>
  <c r="AK5806" i="1"/>
  <c r="AK5821" i="1"/>
  <c r="AK5836" i="1"/>
  <c r="AK5851" i="1"/>
  <c r="AK5866" i="1"/>
  <c r="AK5881" i="1"/>
  <c r="AK5896" i="1"/>
  <c r="AK5911" i="1"/>
  <c r="AK5926" i="1"/>
  <c r="AK5941" i="1"/>
  <c r="AK5956" i="1"/>
  <c r="AK5971" i="1"/>
  <c r="AK5987" i="1"/>
  <c r="AK6002" i="1"/>
  <c r="AK6017" i="1"/>
  <c r="AK6032" i="1"/>
  <c r="AK6047" i="1"/>
  <c r="AK6062" i="1"/>
  <c r="AK6077" i="1"/>
  <c r="AK6092" i="1"/>
  <c r="AK1151" i="1"/>
  <c r="AK1392" i="1"/>
  <c r="AK1489" i="1"/>
  <c r="AK1600" i="1"/>
  <c r="AK1793" i="1"/>
  <c r="AK1967" i="1"/>
  <c r="AK2042" i="1"/>
  <c r="AK2112" i="1"/>
  <c r="AK2241" i="1"/>
  <c r="AK2458" i="1"/>
  <c r="AK2517" i="1"/>
  <c r="AK2657" i="1"/>
  <c r="AK2703" i="1"/>
  <c r="AK2745" i="1"/>
  <c r="AK2784" i="1"/>
  <c r="AK2935" i="1"/>
  <c r="AK3004" i="1"/>
  <c r="AK3036" i="1"/>
  <c r="AK3068" i="1"/>
  <c r="AK3098" i="1"/>
  <c r="AK3274" i="1"/>
  <c r="AK3332" i="1"/>
  <c r="AK3466" i="1"/>
  <c r="AK3521" i="1"/>
  <c r="AK3573" i="1"/>
  <c r="AK3622" i="1"/>
  <c r="AK3649" i="1"/>
  <c r="AK3752" i="1"/>
  <c r="AK3777" i="1"/>
  <c r="AK3852" i="1"/>
  <c r="AK3874" i="1"/>
  <c r="AK3899" i="1"/>
  <c r="AK3969" i="1"/>
  <c r="AK3991" i="1"/>
  <c r="AK4100" i="1"/>
  <c r="AK4144" i="1"/>
  <c r="AK4185" i="1"/>
  <c r="AK4208" i="1"/>
  <c r="AK4228" i="1"/>
  <c r="AK4250" i="1"/>
  <c r="AK4292" i="1"/>
  <c r="AK4334" i="1"/>
  <c r="AK4377" i="1"/>
  <c r="AK4525" i="1"/>
  <c r="AK4568" i="1"/>
  <c r="AK4609" i="1"/>
  <c r="AK655" i="1"/>
  <c r="AK839" i="1"/>
  <c r="AK1288" i="1"/>
  <c r="AK1968" i="1"/>
  <c r="AK2044" i="1"/>
  <c r="AK2322" i="1"/>
  <c r="AK2391" i="1"/>
  <c r="AK2704" i="1"/>
  <c r="AK2829" i="1"/>
  <c r="AK2899" i="1"/>
  <c r="AK2970" i="1"/>
  <c r="AK3037" i="1"/>
  <c r="AK3099" i="1"/>
  <c r="AK3131" i="1"/>
  <c r="AK3164" i="1"/>
  <c r="AK3191" i="1"/>
  <c r="AK3220" i="1"/>
  <c r="AK3246" i="1"/>
  <c r="AK3302" i="1"/>
  <c r="AK3360" i="1"/>
  <c r="AK3387" i="1"/>
  <c r="AK3415" i="1"/>
  <c r="AK3440" i="1"/>
  <c r="AK3495" i="1"/>
  <c r="AK3598" i="1"/>
  <c r="AK3702" i="1"/>
  <c r="AK3728" i="1"/>
  <c r="AK3778" i="1"/>
  <c r="AK3803" i="1"/>
  <c r="AK3827" i="1"/>
  <c r="AK3945" i="1"/>
  <c r="AK4014" i="1"/>
  <c r="AK4038" i="1"/>
  <c r="AK4058" i="1"/>
  <c r="AK4080" i="1"/>
  <c r="AK4124" i="1"/>
  <c r="AK4166" i="1"/>
  <c r="AK4313" i="1"/>
  <c r="AK4355" i="1"/>
  <c r="AK4420" i="1"/>
  <c r="AK4441" i="1"/>
  <c r="AK4463" i="1"/>
  <c r="AK4547" i="1"/>
  <c r="AK4569" i="1"/>
  <c r="AK4589" i="1"/>
  <c r="AK4631" i="1"/>
  <c r="AK4712" i="1"/>
  <c r="AK4770" i="1"/>
  <c r="AK4962" i="1"/>
  <c r="AK4979" i="1"/>
  <c r="AK4996" i="1"/>
  <c r="AK5013" i="1"/>
  <c r="AK5171" i="1"/>
  <c r="AK5188" i="1"/>
  <c r="AK5205" i="1"/>
  <c r="AK5238" i="1"/>
  <c r="AK5254" i="1"/>
  <c r="AK5270" i="1"/>
  <c r="AK5287" i="1"/>
  <c r="AK5303" i="1"/>
  <c r="AK5319" i="1"/>
  <c r="AK5335" i="1"/>
  <c r="AK5352" i="1"/>
  <c r="AK5368" i="1"/>
  <c r="AK5385" i="1"/>
  <c r="AK5401" i="1"/>
  <c r="AK5417" i="1"/>
  <c r="AK5433" i="1"/>
  <c r="AK5449" i="1"/>
  <c r="AK5465" i="1"/>
  <c r="AK5481" i="1"/>
  <c r="AK5498" i="1"/>
  <c r="AK5514" i="1"/>
  <c r="AK5530" i="1"/>
  <c r="AK5546" i="1"/>
  <c r="AK5563" i="1"/>
  <c r="AK5579" i="1"/>
  <c r="AK5596" i="1"/>
  <c r="AK5612" i="1"/>
  <c r="AK5628" i="1"/>
  <c r="AK5644" i="1"/>
  <c r="AK5660" i="1"/>
  <c r="AK5676" i="1"/>
  <c r="AK5693" i="1"/>
  <c r="AK5709" i="1"/>
  <c r="AK5725" i="1"/>
  <c r="AK5741" i="1"/>
  <c r="AK5757" i="1"/>
  <c r="AK5774" i="1"/>
  <c r="AK5791" i="1"/>
  <c r="AK5807" i="1"/>
  <c r="AK5822" i="1"/>
  <c r="AK90" i="1"/>
  <c r="AK911" i="1"/>
  <c r="AK1438" i="1"/>
  <c r="AK1628" i="1"/>
  <c r="AK1922" i="1"/>
  <c r="AK2207" i="1"/>
  <c r="AK2273" i="1"/>
  <c r="AK2347" i="1"/>
  <c r="AK2413" i="1"/>
  <c r="AK2592" i="1"/>
  <c r="AK2632" i="1"/>
  <c r="AK2677" i="1"/>
  <c r="AK2803" i="1"/>
  <c r="AK2839" i="1"/>
  <c r="AK2985" i="1"/>
  <c r="AK3017" i="1"/>
  <c r="AK3081" i="1"/>
  <c r="AK3114" i="1"/>
  <c r="AK3203" i="1"/>
  <c r="AK3259" i="1"/>
  <c r="AK3287" i="1"/>
  <c r="AK3343" i="1"/>
  <c r="AK3371" i="1"/>
  <c r="AK3453" i="1"/>
  <c r="AK3531" i="1"/>
  <c r="AK3610" i="1"/>
  <c r="AK3634" i="1"/>
  <c r="AK3660" i="1"/>
  <c r="AK3712" i="1"/>
  <c r="AK3737" i="1"/>
  <c r="AK3787" i="1"/>
  <c r="AK3812" i="1"/>
  <c r="AK3838" i="1"/>
  <c r="AK3887" i="1"/>
  <c r="AK3932" i="1"/>
  <c r="AK3999" i="1"/>
  <c r="AK4110" i="1"/>
  <c r="AK4131" i="1"/>
  <c r="AK4152" i="1"/>
  <c r="AK4175" i="1"/>
  <c r="AK4215" i="1"/>
  <c r="AK4259" i="1"/>
  <c r="AK4302" i="1"/>
  <c r="AK4449" i="1"/>
  <c r="AK4491" i="1"/>
  <c r="AK4533" i="1"/>
  <c r="AK4555" i="1"/>
  <c r="AK4599" i="1"/>
  <c r="AK4619" i="1"/>
  <c r="AK4639" i="1"/>
  <c r="AK515" i="1"/>
  <c r="AK1290" i="1"/>
  <c r="AK1437" i="1"/>
  <c r="AK1552" i="1"/>
  <c r="AK1797" i="1"/>
  <c r="AK2003" i="1"/>
  <c r="AK2092" i="1"/>
  <c r="AK2167" i="1"/>
  <c r="AK2496" i="1"/>
  <c r="AK2564" i="1"/>
  <c r="AK2628" i="1"/>
  <c r="AK2730" i="1"/>
  <c r="AK2830" i="1"/>
  <c r="AK2871" i="1"/>
  <c r="AK2919" i="1"/>
  <c r="AK2958" i="1"/>
  <c r="AK3001" i="1"/>
  <c r="AK3044" i="1"/>
  <c r="AK3078" i="1"/>
  <c r="AK3117" i="1"/>
  <c r="AK3195" i="1"/>
  <c r="AK3226" i="1"/>
  <c r="AK3395" i="1"/>
  <c r="AK3427" i="1"/>
  <c r="AK3525" i="1"/>
  <c r="AK3555" i="1"/>
  <c r="AK3589" i="1"/>
  <c r="AK3618" i="1"/>
  <c r="AK3681" i="1"/>
  <c r="AK3713" i="1"/>
  <c r="AK3773" i="1"/>
  <c r="AK3834" i="1"/>
  <c r="AK3867" i="1"/>
  <c r="AK3924" i="1"/>
  <c r="AK3952" i="1"/>
  <c r="AK3977" i="1"/>
  <c r="AK4031" i="1"/>
  <c r="AK4060" i="1"/>
  <c r="AK4086" i="1"/>
  <c r="AK4242" i="1"/>
  <c r="AK4448" i="1"/>
  <c r="AK4528" i="1"/>
  <c r="AK4578" i="1"/>
  <c r="AK4603" i="1"/>
  <c r="AK4654" i="1"/>
  <c r="AK4679" i="1"/>
  <c r="AK4743" i="1"/>
  <c r="AK4786" i="1"/>
  <c r="AK4811" i="1"/>
  <c r="AK4853" i="1"/>
  <c r="AK4937" i="1"/>
  <c r="AK5037" i="1"/>
  <c r="AK5076" i="1"/>
  <c r="AK5174" i="1"/>
  <c r="AK5193" i="1"/>
  <c r="AK5211" i="1"/>
  <c r="AK5229" i="1"/>
  <c r="AK5266" i="1"/>
  <c r="AK5322" i="1"/>
  <c r="AK5358" i="1"/>
  <c r="AK5393" i="1"/>
  <c r="AK5412" i="1"/>
  <c r="AK5430" i="1"/>
  <c r="AK5485" i="1"/>
  <c r="AK5521" i="1"/>
  <c r="AK5557" i="1"/>
  <c r="AK5593" i="1"/>
  <c r="AK5613" i="1"/>
  <c r="AK5648" i="1"/>
  <c r="AK5685" i="1"/>
  <c r="AK5721" i="1"/>
  <c r="AK5777" i="1"/>
  <c r="AK5812" i="1"/>
  <c r="AK5828" i="1"/>
  <c r="AK5859" i="1"/>
  <c r="AK5891" i="1"/>
  <c r="AK5922" i="1"/>
  <c r="AK5953" i="1"/>
  <c r="AK5984" i="1"/>
  <c r="AK6016" i="1"/>
  <c r="AK6063" i="1"/>
  <c r="AK6094" i="1"/>
  <c r="AK6109" i="1"/>
  <c r="AK6124" i="1"/>
  <c r="AK6139" i="1"/>
  <c r="AK6155" i="1"/>
  <c r="AK6170" i="1"/>
  <c r="AK6185" i="1"/>
  <c r="AK6200" i="1"/>
  <c r="AK6215" i="1"/>
  <c r="AK6230" i="1"/>
  <c r="AK6245" i="1"/>
  <c r="AK6260" i="1"/>
  <c r="AK6275" i="1"/>
  <c r="AK6290" i="1"/>
  <c r="AK6305" i="1"/>
  <c r="AK6320" i="1"/>
  <c r="AK6335" i="1"/>
  <c r="AK6351" i="1"/>
  <c r="AK6366" i="1"/>
  <c r="AK6381" i="1"/>
  <c r="AK6396" i="1"/>
  <c r="AK6411" i="1"/>
  <c r="AK6426" i="1"/>
  <c r="AK6441" i="1"/>
  <c r="AK6456" i="1"/>
  <c r="AK6471" i="1"/>
  <c r="AK6486" i="1"/>
  <c r="AK6501" i="1"/>
  <c r="AK6516" i="1"/>
  <c r="AK6531" i="1"/>
  <c r="AK6547" i="1"/>
  <c r="AK6562" i="1"/>
  <c r="AK6577" i="1"/>
  <c r="AK6592" i="1"/>
  <c r="AK6607" i="1"/>
  <c r="AK6622" i="1"/>
  <c r="AK6637" i="1"/>
  <c r="AK6652" i="1"/>
  <c r="AK6667" i="1"/>
  <c r="AK6682" i="1"/>
  <c r="AK6697" i="1"/>
  <c r="AK6726" i="1"/>
  <c r="AK6755" i="1"/>
  <c r="AK265" i="1"/>
  <c r="AK752" i="1"/>
  <c r="AK939" i="1"/>
  <c r="AK1143" i="1"/>
  <c r="AK1557" i="1"/>
  <c r="AK1668" i="1"/>
  <c r="AK1909" i="1"/>
  <c r="AK2094" i="1"/>
  <c r="AK2168" i="1"/>
  <c r="AK2264" i="1"/>
  <c r="AK2427" i="1"/>
  <c r="AK2572" i="1"/>
  <c r="AK2831" i="1"/>
  <c r="AK2875" i="1"/>
  <c r="AK2961" i="1"/>
  <c r="AK3119" i="1"/>
  <c r="AK3153" i="1"/>
  <c r="AK3326" i="1"/>
  <c r="AK3364" i="1"/>
  <c r="AK3461" i="1"/>
  <c r="AK3496" i="1"/>
  <c r="AK3526" i="1"/>
  <c r="AK3558" i="1"/>
  <c r="AK3651" i="1"/>
  <c r="AK3714" i="1"/>
  <c r="AK3742" i="1"/>
  <c r="AK3807" i="1"/>
  <c r="AK3836" i="1"/>
  <c r="AK3892" i="1"/>
  <c r="AK4061" i="1"/>
  <c r="AK4088" i="1"/>
  <c r="AK4137" i="1"/>
  <c r="AK4192" i="1"/>
  <c r="AK4267" i="1"/>
  <c r="AK4295" i="1"/>
  <c r="AK4320" i="1"/>
  <c r="AK4371" i="1"/>
  <c r="AK4395" i="1"/>
  <c r="AK4423" i="1"/>
  <c r="AK4473" i="1"/>
  <c r="AK4500" i="1"/>
  <c r="AK4553" i="1"/>
  <c r="AK4722" i="1"/>
  <c r="AK4766" i="1"/>
  <c r="AK4833" i="1"/>
  <c r="AK4875" i="1"/>
  <c r="AK4895" i="1"/>
  <c r="AK4917" i="1"/>
  <c r="AK4959" i="1"/>
  <c r="AK4999" i="1"/>
  <c r="AK5019" i="1"/>
  <c r="AK5038" i="1"/>
  <c r="AK5057" i="1"/>
  <c r="AK5096" i="1"/>
  <c r="AK5115" i="1"/>
  <c r="AK5136" i="1"/>
  <c r="AK5156" i="1"/>
  <c r="AK5175" i="1"/>
  <c r="AK5249" i="1"/>
  <c r="AK5284" i="1"/>
  <c r="AK5304" i="1"/>
  <c r="AK5340" i="1"/>
  <c r="AK5376" i="1"/>
  <c r="AK5413" i="1"/>
  <c r="AK5467" i="1"/>
  <c r="AK5504" i="1"/>
  <c r="AK5540" i="1"/>
  <c r="AK5575" i="1"/>
  <c r="AK5631" i="1"/>
  <c r="AK5667" i="1"/>
  <c r="AK5703" i="1"/>
  <c r="AK5739" i="1"/>
  <c r="AK5759" i="1"/>
  <c r="AK5795" i="1"/>
  <c r="AK5844" i="1"/>
  <c r="AK5876" i="1"/>
  <c r="AK5907" i="1"/>
  <c r="AK5938" i="1"/>
  <c r="AK5969" i="1"/>
  <c r="AK6001" i="1"/>
  <c r="AK6048" i="1"/>
  <c r="AK6079" i="1"/>
  <c r="AK6712" i="1"/>
  <c r="AK6741" i="1"/>
  <c r="AK6785" i="1"/>
  <c r="AK6799" i="1"/>
  <c r="AK6813" i="1"/>
  <c r="AK6827" i="1"/>
  <c r="AK6841" i="1"/>
  <c r="AK6855" i="1"/>
  <c r="AK6869" i="1"/>
  <c r="AK6883" i="1"/>
  <c r="AK6897" i="1"/>
  <c r="AK6911" i="1"/>
  <c r="AK6925" i="1"/>
  <c r="AK6939" i="1"/>
  <c r="AK6953" i="1"/>
  <c r="AK6967" i="1"/>
  <c r="AK6981" i="1"/>
  <c r="AK6995" i="1"/>
  <c r="AK7009" i="1"/>
  <c r="AK7023" i="1"/>
  <c r="AK7037" i="1"/>
  <c r="AK7051" i="1"/>
  <c r="AK7065" i="1"/>
  <c r="AK7079" i="1"/>
  <c r="AK7093" i="1"/>
  <c r="AK7107" i="1"/>
  <c r="AK7121" i="1"/>
  <c r="AK7135" i="1"/>
  <c r="AK7149" i="1"/>
  <c r="AK7163" i="1"/>
  <c r="AK7177" i="1"/>
  <c r="AK7191" i="1"/>
  <c r="AK7205" i="1"/>
  <c r="AK7219" i="1"/>
  <c r="AK7233" i="1"/>
  <c r="AK7247" i="1"/>
  <c r="AK7261" i="1"/>
  <c r="AK7275" i="1"/>
  <c r="AK7289" i="1"/>
  <c r="AK7303" i="1"/>
  <c r="AK7317" i="1"/>
  <c r="AK7331" i="1"/>
  <c r="AK7345" i="1"/>
  <c r="AK7359" i="1"/>
  <c r="AK7373" i="1"/>
  <c r="AK7387" i="1"/>
  <c r="AK7401" i="1"/>
  <c r="AK7415" i="1"/>
  <c r="AK7429" i="1"/>
  <c r="AK7443" i="1"/>
  <c r="AK7457" i="1"/>
  <c r="AK7471" i="1"/>
  <c r="AK7485" i="1"/>
  <c r="AK7499" i="1"/>
  <c r="AK7513" i="1"/>
  <c r="AK7527" i="1"/>
  <c r="AK7541" i="1"/>
  <c r="AK7555" i="1"/>
  <c r="AK7569" i="1"/>
  <c r="AK7583" i="1"/>
  <c r="AK7597" i="1"/>
  <c r="AK7611" i="1"/>
  <c r="AK7625" i="1"/>
  <c r="AK7639" i="1"/>
  <c r="AK7653" i="1"/>
  <c r="AK7667" i="1"/>
  <c r="AK7681" i="1"/>
  <c r="AK7695" i="1"/>
  <c r="AK7709" i="1"/>
  <c r="AK7723" i="1"/>
  <c r="AK7737" i="1"/>
  <c r="AK7751" i="1"/>
  <c r="AK7765" i="1"/>
  <c r="AK7779" i="1"/>
  <c r="AK7793" i="1"/>
  <c r="AK7807" i="1"/>
  <c r="AK7821" i="1"/>
  <c r="AK7835" i="1"/>
  <c r="AK7849" i="1"/>
  <c r="AK7863" i="1"/>
  <c r="AK7877" i="1"/>
  <c r="AK7891" i="1"/>
  <c r="AK521" i="1"/>
  <c r="AK1164" i="1"/>
  <c r="AK1314" i="1"/>
  <c r="AK1439" i="1"/>
  <c r="AK1558" i="1"/>
  <c r="AK1672" i="1"/>
  <c r="AK1798" i="1"/>
  <c r="AK2004" i="1"/>
  <c r="AK2172" i="1"/>
  <c r="AK2681" i="1"/>
  <c r="AK2877" i="1"/>
  <c r="AK2920" i="1"/>
  <c r="AK3006" i="1"/>
  <c r="AK3045" i="1"/>
  <c r="AK3156" i="1"/>
  <c r="AK3196" i="1"/>
  <c r="AK3227" i="1"/>
  <c r="AK3264" i="1"/>
  <c r="AK3296" i="1"/>
  <c r="AK3365" i="1"/>
  <c r="AK3396" i="1"/>
  <c r="AK3432" i="1"/>
  <c r="AK3498" i="1"/>
  <c r="AK3528" i="1"/>
  <c r="AK3559" i="1"/>
  <c r="AK3590" i="1"/>
  <c r="AK3619" i="1"/>
  <c r="AK3716" i="1"/>
  <c r="AK3779" i="1"/>
  <c r="AK3925" i="1"/>
  <c r="AK3953" i="1"/>
  <c r="AK4008" i="1"/>
  <c r="AK4032" i="1"/>
  <c r="AK4114" i="1"/>
  <c r="AK4139" i="1"/>
  <c r="AK4167" i="1"/>
  <c r="AK4217" i="1"/>
  <c r="AK4243" i="1"/>
  <c r="AK4347" i="1"/>
  <c r="AK4401" i="1"/>
  <c r="AK4450" i="1"/>
  <c r="AK4501" i="1"/>
  <c r="AK4529" i="1"/>
  <c r="AK4604" i="1"/>
  <c r="AK4629" i="1"/>
  <c r="AK4680" i="1"/>
  <c r="AK4744" i="1"/>
  <c r="AK4812" i="1"/>
  <c r="AK4855" i="1"/>
  <c r="AK4938" i="1"/>
  <c r="AK4980" i="1"/>
  <c r="AK5078" i="1"/>
  <c r="AK5116" i="1"/>
  <c r="AK5137" i="1"/>
  <c r="AK5194" i="1"/>
  <c r="AK5212" i="1"/>
  <c r="AK5232" i="1"/>
  <c r="AK5267" i="1"/>
  <c r="AK5286" i="1"/>
  <c r="AK5323" i="1"/>
  <c r="AK5359" i="1"/>
  <c r="AK5394" i="1"/>
  <c r="AK5431" i="1"/>
  <c r="AK5450" i="1"/>
  <c r="AK5468" i="1"/>
  <c r="AK5486" i="1"/>
  <c r="AK5522" i="1"/>
  <c r="AK5558" i="1"/>
  <c r="AK5614" i="1"/>
  <c r="AK5649" i="1"/>
  <c r="AK5686" i="1"/>
  <c r="AK5722" i="1"/>
  <c r="AK5778" i="1"/>
  <c r="AK5813" i="1"/>
  <c r="AK5829" i="1"/>
  <c r="AK5861" i="1"/>
  <c r="AK5892" i="1"/>
  <c r="AK5923" i="1"/>
  <c r="AK5954" i="1"/>
  <c r="AK5985" i="1"/>
  <c r="AK6033" i="1"/>
  <c r="AK6064" i="1"/>
  <c r="AK6095" i="1"/>
  <c r="AK6110" i="1"/>
  <c r="AK6125" i="1"/>
  <c r="AK6141" i="1"/>
  <c r="AK6156" i="1"/>
  <c r="AK6171" i="1"/>
  <c r="AK6186" i="1"/>
  <c r="AK6201" i="1"/>
  <c r="AK6216" i="1"/>
  <c r="AK6231" i="1"/>
  <c r="AK6246" i="1"/>
  <c r="AK6261" i="1"/>
  <c r="AK6276" i="1"/>
  <c r="AK6291" i="1"/>
  <c r="AK6306" i="1"/>
  <c r="AK6321" i="1"/>
  <c r="AK6337" i="1"/>
  <c r="AK6352" i="1"/>
  <c r="AK6367" i="1"/>
  <c r="AK6382" i="1"/>
  <c r="AK6397" i="1"/>
  <c r="AK6412" i="1"/>
  <c r="AK6427" i="1"/>
  <c r="AK6442" i="1"/>
  <c r="AK6457" i="1"/>
  <c r="AK6472" i="1"/>
  <c r="AK6487" i="1"/>
  <c r="AK6502" i="1"/>
  <c r="AK6517" i="1"/>
  <c r="AK6533" i="1"/>
  <c r="AK6548" i="1"/>
  <c r="AK6563" i="1"/>
  <c r="AK6578" i="1"/>
  <c r="AK6593" i="1"/>
  <c r="AK6608" i="1"/>
  <c r="AK6623" i="1"/>
  <c r="AK6638" i="1"/>
  <c r="AK6653" i="1"/>
  <c r="AK6668" i="1"/>
  <c r="AK6683" i="1"/>
  <c r="AK6698" i="1"/>
  <c r="AK6727" i="1"/>
  <c r="AK6771" i="1"/>
  <c r="AK303" i="1"/>
  <c r="AK773" i="1"/>
  <c r="AK953" i="1"/>
  <c r="AK1169" i="1"/>
  <c r="AK1315" i="1"/>
  <c r="AK1563" i="1"/>
  <c r="AK1675" i="1"/>
  <c r="AK1910" i="1"/>
  <c r="AK2096" i="1"/>
  <c r="AK2630" i="1"/>
  <c r="AK2732" i="1"/>
  <c r="AK2779" i="1"/>
  <c r="AK2832" i="1"/>
  <c r="AK3007" i="1"/>
  <c r="AK3082" i="1"/>
  <c r="AK3120" i="1"/>
  <c r="AK3334" i="1"/>
  <c r="AK3397" i="1"/>
  <c r="AK3433" i="1"/>
  <c r="AK3620" i="1"/>
  <c r="AK3687" i="1"/>
  <c r="AK3748" i="1"/>
  <c r="AK3808" i="1"/>
  <c r="AK3839" i="1"/>
  <c r="AK3869" i="1"/>
  <c r="AK3897" i="1"/>
  <c r="AK3980" i="1"/>
  <c r="AK4091" i="1"/>
  <c r="AK4193" i="1"/>
  <c r="AK4268" i="1"/>
  <c r="AK4296" i="1"/>
  <c r="AK4321" i="1"/>
  <c r="AK4372" i="1"/>
  <c r="AK4554" i="1"/>
  <c r="AK4702" i="1"/>
  <c r="AK4723" i="1"/>
  <c r="AK4834" i="1"/>
  <c r="AK4876" i="1"/>
  <c r="AK4918" i="1"/>
  <c r="AK5001" i="1"/>
  <c r="AK5020" i="1"/>
  <c r="AK5039" i="1"/>
  <c r="AK5058" i="1"/>
  <c r="AK5097" i="1"/>
  <c r="AK5117" i="1"/>
  <c r="AK5157" i="1"/>
  <c r="AK5176" i="1"/>
  <c r="AK5250" i="1"/>
  <c r="AK5305" i="1"/>
  <c r="AK5341" i="1"/>
  <c r="AK5377" i="1"/>
  <c r="AK529" i="1"/>
  <c r="AK1570" i="1"/>
  <c r="AK2098" i="1"/>
  <c r="AK574" i="1"/>
  <c r="AK790" i="1"/>
  <c r="AK979" i="1"/>
  <c r="AK1177" i="1"/>
  <c r="AK1331" i="1"/>
  <c r="AK1461" i="1"/>
  <c r="AK1808" i="1"/>
  <c r="AK1923" i="1"/>
  <c r="AK2106" i="1"/>
  <c r="AK2518" i="1"/>
  <c r="AK2684" i="1"/>
  <c r="AK2790" i="1"/>
  <c r="AK2881" i="1"/>
  <c r="AK2965" i="1"/>
  <c r="AK3049" i="1"/>
  <c r="AK3165" i="1"/>
  <c r="AK3199" i="1"/>
  <c r="AK3298" i="1"/>
  <c r="AK3367" i="1"/>
  <c r="AK3467" i="1"/>
  <c r="AK3532" i="1"/>
  <c r="AK3562" i="1"/>
  <c r="AK3593" i="1"/>
  <c r="AK3628" i="1"/>
  <c r="AK3689" i="1"/>
  <c r="AK3782" i="1"/>
  <c r="AK3811" i="1"/>
  <c r="AK3871" i="1"/>
  <c r="AK3956" i="1"/>
  <c r="AK4011" i="1"/>
  <c r="AK4040" i="1"/>
  <c r="AK4066" i="1"/>
  <c r="AK4116" i="1"/>
  <c r="AK4145" i="1"/>
  <c r="AK4169" i="1"/>
  <c r="AK4220" i="1"/>
  <c r="AK4246" i="1"/>
  <c r="AK4298" i="1"/>
  <c r="AK4403" i="1"/>
  <c r="AK65" i="1"/>
  <c r="AK332" i="1"/>
  <c r="AK596" i="1"/>
  <c r="AK794" i="1"/>
  <c r="AK1019" i="1"/>
  <c r="AK1347" i="1"/>
  <c r="AK1476" i="1"/>
  <c r="AK1601" i="1"/>
  <c r="AK1714" i="1"/>
  <c r="AK1837" i="1"/>
  <c r="AK2123" i="1"/>
  <c r="AK2288" i="1"/>
  <c r="AK2363" i="1"/>
  <c r="AK2446" i="1"/>
  <c r="AK2639" i="1"/>
  <c r="AK3015" i="1"/>
  <c r="AK3054" i="1"/>
  <c r="AK3132" i="1"/>
  <c r="AK3204" i="1"/>
  <c r="AK3238" i="1"/>
  <c r="AK3270" i="1"/>
  <c r="AK3307" i="1"/>
  <c r="AK3341" i="1"/>
  <c r="AK3406" i="1"/>
  <c r="AK3475" i="1"/>
  <c r="AK3505" i="1"/>
  <c r="AK3536" i="1"/>
  <c r="AK3600" i="1"/>
  <c r="AK3662" i="1"/>
  <c r="AK3786" i="1"/>
  <c r="AK3845" i="1"/>
  <c r="AK3875" i="1"/>
  <c r="AK3959" i="1"/>
  <c r="AK4044" i="1"/>
  <c r="AK4119" i="1"/>
  <c r="AK4198" i="1"/>
  <c r="AK4303" i="1"/>
  <c r="AK4405" i="1"/>
  <c r="AK4485" i="1"/>
  <c r="AK4508" i="1"/>
  <c r="AK4561" i="1"/>
  <c r="AK71" i="1"/>
  <c r="AK333" i="1"/>
  <c r="AK1024" i="1"/>
  <c r="AK1206" i="1"/>
  <c r="AK1843" i="1"/>
  <c r="AK1929" i="1"/>
  <c r="AK2036" i="1"/>
  <c r="AK2125" i="1"/>
  <c r="AK2206" i="1"/>
  <c r="AK2459" i="1"/>
  <c r="AK2527" i="1"/>
  <c r="AK2593" i="1"/>
  <c r="AK2800" i="1"/>
  <c r="AK2846" i="1"/>
  <c r="AK2889" i="1"/>
  <c r="AK2930" i="1"/>
  <c r="AK3016" i="1"/>
  <c r="AK3055" i="1"/>
  <c r="AK3093" i="1"/>
  <c r="AK3168" i="1"/>
  <c r="AK3309" i="1"/>
  <c r="AK3342" i="1"/>
  <c r="AK3693" i="1"/>
  <c r="AK3757" i="1"/>
  <c r="AK3816" i="1"/>
  <c r="AK3846" i="1"/>
  <c r="AK3877" i="1"/>
  <c r="AK4016" i="1"/>
  <c r="AK4149" i="1"/>
  <c r="AK4252" i="1"/>
  <c r="AK4277" i="1"/>
  <c r="AK4329" i="1"/>
  <c r="AK4352" i="1"/>
  <c r="AK4381" i="1"/>
  <c r="AK4432" i="1"/>
  <c r="AK4456" i="1"/>
  <c r="AK4511" i="1"/>
  <c r="AK4586" i="1"/>
  <c r="AK4614" i="1"/>
  <c r="AK4638" i="1"/>
  <c r="AK860" i="1"/>
  <c r="AK1373" i="1"/>
  <c r="AK1484" i="1"/>
  <c r="AK1619" i="1"/>
  <c r="AK2134" i="1"/>
  <c r="AK2221" i="1"/>
  <c r="AK2650" i="1"/>
  <c r="AK2756" i="1"/>
  <c r="AK3060" i="1"/>
  <c r="AK3174" i="1"/>
  <c r="AK3242" i="1"/>
  <c r="AK3276" i="1"/>
  <c r="AK3344" i="1"/>
  <c r="AK3377" i="1"/>
  <c r="AK3411" i="1"/>
  <c r="AK3442" i="1"/>
  <c r="AK3478" i="1"/>
  <c r="AK3574" i="1"/>
  <c r="AK3603" i="1"/>
  <c r="AK3635" i="1"/>
  <c r="AK3666" i="1"/>
  <c r="AK3695" i="1"/>
  <c r="AK3818" i="1"/>
  <c r="AK3848" i="1"/>
  <c r="AK3907" i="1"/>
  <c r="AK3935" i="1"/>
  <c r="AK3962" i="1"/>
  <c r="AK3994" i="1"/>
  <c r="AK4073" i="1"/>
  <c r="AK4126" i="1"/>
  <c r="AK4151" i="1"/>
  <c r="AK4177" i="1"/>
  <c r="AK4201" i="1"/>
  <c r="AK4229" i="1"/>
  <c r="AK4305" i="1"/>
  <c r="AK4359" i="1"/>
  <c r="AK4434" i="1"/>
  <c r="AK4461" i="1"/>
  <c r="AK4487" i="1"/>
  <c r="AK4513" i="1"/>
  <c r="AK4539" i="1"/>
  <c r="AK4563" i="1"/>
  <c r="AK4590" i="1"/>
  <c r="AK4665" i="1"/>
  <c r="AK4778" i="1"/>
  <c r="AK4863" i="1"/>
  <c r="AK4948" i="1"/>
  <c r="AK5026" i="1"/>
  <c r="AK5047" i="1"/>
  <c r="AK5067" i="1"/>
  <c r="AK5106" i="1"/>
  <c r="AK5164" i="1"/>
  <c r="AK5182" i="1"/>
  <c r="AK5201" i="1"/>
  <c r="AK5221" i="1"/>
  <c r="AK5257" i="1"/>
  <c r="AK5294" i="1"/>
  <c r="AK5330" i="1"/>
  <c r="AK5365" i="1"/>
  <c r="AK5386" i="1"/>
  <c r="AK5421" i="1"/>
  <c r="AK5458" i="1"/>
  <c r="AK5493" i="1"/>
  <c r="AK5549" i="1"/>
  <c r="AK5585" i="1"/>
  <c r="AK5620" i="1"/>
  <c r="AK5657" i="1"/>
  <c r="AK5712" i="1"/>
  <c r="AK5749" i="1"/>
  <c r="AK5784" i="1"/>
  <c r="AK5820" i="1"/>
  <c r="AK5852" i="1"/>
  <c r="AK5883" i="1"/>
  <c r="AK5914" i="1"/>
  <c r="AK5946" i="1"/>
  <c r="AK5977" i="1"/>
  <c r="AK6008" i="1"/>
  <c r="AK6039" i="1"/>
  <c r="AK6071" i="1"/>
  <c r="AK6102" i="1"/>
  <c r="AK6117" i="1"/>
  <c r="AK6132" i="1"/>
  <c r="AK6147" i="1"/>
  <c r="AK6162" i="1"/>
  <c r="AK6177" i="1"/>
  <c r="AK6192" i="1"/>
  <c r="AK6207" i="1"/>
  <c r="AK6222" i="1"/>
  <c r="AK6237" i="1"/>
  <c r="AK6253" i="1"/>
  <c r="AK6268" i="1"/>
  <c r="AK6283" i="1"/>
  <c r="AK6298" i="1"/>
  <c r="AK6313" i="1"/>
  <c r="AK6328" i="1"/>
  <c r="AK6343" i="1"/>
  <c r="AK6358" i="1"/>
  <c r="AK6373" i="1"/>
  <c r="AK6388" i="1"/>
  <c r="AK6403" i="1"/>
  <c r="AK6418" i="1"/>
  <c r="AK6433" i="1"/>
  <c r="AK656" i="1"/>
  <c r="AK1080" i="1"/>
  <c r="AK699" i="1"/>
  <c r="AK1059" i="1"/>
  <c r="AK1289" i="1"/>
  <c r="AK1708" i="1"/>
  <c r="AK1854" i="1"/>
  <c r="AK2002" i="1"/>
  <c r="AK2136" i="1"/>
  <c r="AK2486" i="1"/>
  <c r="AK2579" i="1"/>
  <c r="AK2727" i="1"/>
  <c r="AK2924" i="1"/>
  <c r="AK2987" i="1"/>
  <c r="AK3038" i="1"/>
  <c r="AK3248" i="1"/>
  <c r="AK3292" i="1"/>
  <c r="AK3391" i="1"/>
  <c r="AK3436" i="1"/>
  <c r="AK3482" i="1"/>
  <c r="AK3524" i="1"/>
  <c r="AK3570" i="1"/>
  <c r="AK3659" i="1"/>
  <c r="AK3703" i="1"/>
  <c r="AK3788" i="1"/>
  <c r="AK3830" i="1"/>
  <c r="AK3912" i="1"/>
  <c r="AK4028" i="1"/>
  <c r="AK4106" i="1"/>
  <c r="AK4211" i="1"/>
  <c r="AK4357" i="1"/>
  <c r="AK4428" i="1"/>
  <c r="AK4464" i="1"/>
  <c r="AK4531" i="1"/>
  <c r="AK4663" i="1"/>
  <c r="AK4694" i="1"/>
  <c r="AK4718" i="1"/>
  <c r="AK4799" i="1"/>
  <c r="AK4929" i="1"/>
  <c r="AK4977" i="1"/>
  <c r="AK5004" i="1"/>
  <c r="AK5051" i="1"/>
  <c r="AK5146" i="1"/>
  <c r="AK5216" i="1"/>
  <c r="AK5260" i="1"/>
  <c r="AK5281" i="1"/>
  <c r="AK373" i="1"/>
  <c r="AK706" i="1"/>
  <c r="AK1522" i="1"/>
  <c r="AK1856" i="1"/>
  <c r="AK2009" i="1"/>
  <c r="AK2259" i="1"/>
  <c r="AK2381" i="1"/>
  <c r="AK2582" i="1"/>
  <c r="AK2663" i="1"/>
  <c r="AK2804" i="1"/>
  <c r="AK2867" i="1"/>
  <c r="AK2988" i="1"/>
  <c r="AK3100" i="1"/>
  <c r="AK3147" i="1"/>
  <c r="AK3200" i="1"/>
  <c r="AK3294" i="1"/>
  <c r="AK3345" i="1"/>
  <c r="AK3392" i="1"/>
  <c r="AK3614" i="1"/>
  <c r="AK3741" i="1"/>
  <c r="AK3792" i="1"/>
  <c r="AK3872" i="1"/>
  <c r="AK3914" i="1"/>
  <c r="AK4136" i="1"/>
  <c r="AK4284" i="1"/>
  <c r="AK4318" i="1"/>
  <c r="AK4390" i="1"/>
  <c r="AK4495" i="1"/>
  <c r="AK4600" i="1"/>
  <c r="AK4774" i="1"/>
  <c r="AK4826" i="1"/>
  <c r="AK4879" i="1"/>
  <c r="AK4905" i="1"/>
  <c r="AK4954" i="1"/>
  <c r="AK4981" i="1"/>
  <c r="AK5099" i="1"/>
  <c r="AK5123" i="1"/>
  <c r="AK5147" i="1"/>
  <c r="AK5168" i="1"/>
  <c r="AK5192" i="1"/>
  <c r="AK5217" i="1"/>
  <c r="AK5239" i="1"/>
  <c r="AK5307" i="1"/>
  <c r="AK407" i="1"/>
  <c r="AK709" i="1"/>
  <c r="AK1713" i="1"/>
  <c r="AK2144" i="1"/>
  <c r="AK2392" i="1"/>
  <c r="AK2487" i="1"/>
  <c r="AK2666" i="1"/>
  <c r="AK2927" i="1"/>
  <c r="AK3046" i="1"/>
  <c r="AK3250" i="1"/>
  <c r="AK3297" i="1"/>
  <c r="AK3393" i="1"/>
  <c r="AK3437" i="1"/>
  <c r="AK3483" i="1"/>
  <c r="AK3530" i="1"/>
  <c r="AK3575" i="1"/>
  <c r="AK3661" i="1"/>
  <c r="AK1087" i="1"/>
  <c r="AK1874" i="1"/>
  <c r="AK2023" i="1"/>
  <c r="AK2271" i="1"/>
  <c r="AK2394" i="1"/>
  <c r="AK2488" i="1"/>
  <c r="AK2594" i="1"/>
  <c r="AK2667" i="1"/>
  <c r="AK2736" i="1"/>
  <c r="AK2868" i="1"/>
  <c r="AK2937" i="1"/>
  <c r="AK2989" i="1"/>
  <c r="AK3101" i="1"/>
  <c r="AK3149" i="1"/>
  <c r="AK3205" i="1"/>
  <c r="AK419" i="1"/>
  <c r="AK1088" i="1"/>
  <c r="AK1718" i="1"/>
  <c r="AK1886" i="1"/>
  <c r="AK2038" i="1"/>
  <c r="AK2158" i="1"/>
  <c r="AK2284" i="1"/>
  <c r="AK2597" i="1"/>
  <c r="AK2870" i="1"/>
  <c r="AK2993" i="1"/>
  <c r="AK3102" i="1"/>
  <c r="AK3152" i="1"/>
  <c r="AK3208" i="1"/>
  <c r="AK3254" i="1"/>
  <c r="AK3303" i="1"/>
  <c r="AK3535" i="1"/>
  <c r="AK3709" i="1"/>
  <c r="AK3883" i="1"/>
  <c r="AK3916" i="1"/>
  <c r="AK3997" i="1"/>
  <c r="AK4214" i="1"/>
  <c r="AK4254" i="1"/>
  <c r="AK4363" i="1"/>
  <c r="AK4394" i="1"/>
  <c r="AK4502" i="1"/>
  <c r="AK4571" i="1"/>
  <c r="AK4605" i="1"/>
  <c r="AK4752" i="1"/>
  <c r="AK4830" i="1"/>
  <c r="AK4857" i="1"/>
  <c r="AK4908" i="1"/>
  <c r="AK4984" i="1"/>
  <c r="AK5007" i="1"/>
  <c r="AK5032" i="1"/>
  <c r="AK5054" i="1"/>
  <c r="AK5104" i="1"/>
  <c r="AK5127" i="1"/>
  <c r="AK5219" i="1"/>
  <c r="AK5288" i="1"/>
  <c r="AK28" i="1"/>
  <c r="AK436" i="1"/>
  <c r="AK1102" i="1"/>
  <c r="AK1367" i="1"/>
  <c r="AK1739" i="1"/>
  <c r="AK2163" i="1"/>
  <c r="AK2293" i="1"/>
  <c r="AK2510" i="1"/>
  <c r="AK2599" i="1"/>
  <c r="AK2754" i="1"/>
  <c r="AK2994" i="1"/>
  <c r="AK3059" i="1"/>
  <c r="AK3110" i="1"/>
  <c r="AK3211" i="1"/>
  <c r="AK3351" i="1"/>
  <c r="AK3450" i="1"/>
  <c r="AK3580" i="1"/>
  <c r="AK3625" i="1"/>
  <c r="AK3710" i="1"/>
  <c r="AK3797" i="1"/>
  <c r="AK3884" i="1"/>
  <c r="AK3917" i="1"/>
  <c r="AK3961" i="1"/>
  <c r="AK3998" i="1"/>
  <c r="AK4075" i="1"/>
  <c r="AK4257" i="1"/>
  <c r="AK4364" i="1"/>
  <c r="AK4435" i="1"/>
  <c r="AK4506" i="1"/>
  <c r="AK4540" i="1"/>
  <c r="AK4606" i="1"/>
  <c r="AK4726" i="1"/>
  <c r="AK4753" i="1"/>
  <c r="AK40" i="1"/>
  <c r="AK486" i="1"/>
  <c r="AK1374" i="1"/>
  <c r="AK1751" i="1"/>
  <c r="AK1895" i="1"/>
  <c r="AK2165" i="1"/>
  <c r="AK2294" i="1"/>
  <c r="AK2398" i="1"/>
  <c r="AK2520" i="1"/>
  <c r="AK2755" i="1"/>
  <c r="AK2810" i="1"/>
  <c r="AK2946" i="1"/>
  <c r="AK3213" i="1"/>
  <c r="AK3256" i="1"/>
  <c r="AK3310" i="1"/>
  <c r="AK3404" i="1"/>
  <c r="AK3451" i="1"/>
  <c r="AK3538" i="1"/>
  <c r="AK3668" i="1"/>
  <c r="AK3758" i="1"/>
  <c r="AK3798" i="1"/>
  <c r="AK3843" i="1"/>
  <c r="AK3918" i="1"/>
  <c r="AK4183" i="1"/>
  <c r="AK4289" i="1"/>
  <c r="AK4330" i="1"/>
  <c r="AK4470" i="1"/>
  <c r="AK4573" i="1"/>
  <c r="AK4673" i="1"/>
  <c r="AK72" i="1"/>
  <c r="AK861" i="1"/>
  <c r="AK1381" i="1"/>
  <c r="AK2166" i="1"/>
  <c r="AK2412" i="1"/>
  <c r="AK2602" i="1"/>
  <c r="AK2888" i="1"/>
  <c r="AK3167" i="1"/>
  <c r="AK3214" i="1"/>
  <c r="AK3265" i="1"/>
  <c r="AK3314" i="1"/>
  <c r="AK3405" i="1"/>
  <c r="AK3452" i="1"/>
  <c r="AK3499" i="1"/>
  <c r="AK3582" i="1"/>
  <c r="AK3630" i="1"/>
  <c r="AK3799" i="1"/>
  <c r="AK3844" i="1"/>
  <c r="AK3963" i="1"/>
  <c r="AK123" i="1"/>
  <c r="AK1936" i="1"/>
  <c r="AK2430" i="1"/>
  <c r="AK2694" i="1"/>
  <c r="AK2765" i="1"/>
  <c r="AK2833" i="1"/>
  <c r="AK2955" i="1"/>
  <c r="AK3014" i="1"/>
  <c r="AK919" i="1"/>
  <c r="AK1218" i="1"/>
  <c r="AK1416" i="1"/>
  <c r="AK1620" i="1"/>
  <c r="AK1948" i="1"/>
  <c r="AK2073" i="1"/>
  <c r="AK2208" i="1"/>
  <c r="AK2546" i="1"/>
  <c r="AK2620" i="1"/>
  <c r="AK2700" i="1"/>
  <c r="AK505" i="1"/>
  <c r="AK1018" i="1"/>
  <c r="AK1432" i="1"/>
  <c r="AK2159" i="1"/>
  <c r="AK2335" i="1"/>
  <c r="AK2762" i="1"/>
  <c r="AK2854" i="1"/>
  <c r="AK3032" i="1"/>
  <c r="AK3180" i="1"/>
  <c r="AK3244" i="1"/>
  <c r="AK3507" i="1"/>
  <c r="AK3560" i="1"/>
  <c r="AK3617" i="1"/>
  <c r="AK3679" i="1"/>
  <c r="AK3847" i="1"/>
  <c r="AK3943" i="1"/>
  <c r="AK3996" i="1"/>
  <c r="AK4047" i="1"/>
  <c r="AK4178" i="1"/>
  <c r="AK4224" i="1"/>
  <c r="AK4265" i="1"/>
  <c r="AK4521" i="1"/>
  <c r="AK4646" i="1"/>
  <c r="AK4714" i="1"/>
  <c r="AK4779" i="1"/>
  <c r="AK4808" i="1"/>
  <c r="AK4839" i="1"/>
  <c r="AK4893" i="1"/>
  <c r="AK4924" i="1"/>
  <c r="AK4952" i="1"/>
  <c r="AK5008" i="1"/>
  <c r="AK5061" i="1"/>
  <c r="AK5088" i="1"/>
  <c r="AK5191" i="1"/>
  <c r="AK5243" i="1"/>
  <c r="AK5316" i="1"/>
  <c r="AK5384" i="1"/>
  <c r="AK5425" i="1"/>
  <c r="AK5470" i="1"/>
  <c r="AK5511" i="1"/>
  <c r="AK5554" i="1"/>
  <c r="AK5598" i="1"/>
  <c r="AK5639" i="1"/>
  <c r="AK5681" i="1"/>
  <c r="AK5766" i="1"/>
  <c r="AK5786" i="1"/>
  <c r="AK5809" i="1"/>
  <c r="AK5827" i="1"/>
  <c r="AK5847" i="1"/>
  <c r="AK5919" i="1"/>
  <c r="AK583" i="1"/>
  <c r="AK1970" i="1"/>
  <c r="AK2956" i="1"/>
  <c r="AK3033" i="1"/>
  <c r="AK3181" i="1"/>
  <c r="AK3318" i="1"/>
  <c r="AK3381" i="1"/>
  <c r="AK3509" i="1"/>
  <c r="AK3623" i="1"/>
  <c r="AK3736" i="1"/>
  <c r="AK3793" i="1"/>
  <c r="AK3853" i="1"/>
  <c r="AK3901" i="1"/>
  <c r="AK3946" i="1"/>
  <c r="AK4092" i="1"/>
  <c r="AK4133" i="1"/>
  <c r="AK4226" i="1"/>
  <c r="AK4310" i="1"/>
  <c r="AK4351" i="1"/>
  <c r="AK4402" i="1"/>
  <c r="AK4486" i="1"/>
  <c r="AK4613" i="1"/>
  <c r="AK4684" i="1"/>
  <c r="AK4747" i="1"/>
  <c r="AK4780" i="1"/>
  <c r="AK4868" i="1"/>
  <c r="AK4982" i="1"/>
  <c r="AK5035" i="1"/>
  <c r="AK5089" i="1"/>
  <c r="AK5113" i="1"/>
  <c r="AK5142" i="1"/>
  <c r="AK5166" i="1"/>
  <c r="AK5195" i="1"/>
  <c r="AK5244" i="1"/>
  <c r="AK5339" i="1"/>
  <c r="AK5362" i="1"/>
  <c r="AK5406" i="1"/>
  <c r="AK5447" i="1"/>
  <c r="AK5491" i="1"/>
  <c r="AK5512" i="1"/>
  <c r="AK5534" i="1"/>
  <c r="AK5574" i="1"/>
  <c r="AK5618" i="1"/>
  <c r="AK5640" i="1"/>
  <c r="AK5661" i="1"/>
  <c r="AK5702" i="1"/>
  <c r="AK5746" i="1"/>
  <c r="AK5767" i="1"/>
  <c r="AK5865" i="1"/>
  <c r="AK5901" i="1"/>
  <c r="AK1025" i="1"/>
  <c r="AK1972" i="1"/>
  <c r="AK2189" i="1"/>
  <c r="AK2352" i="1"/>
  <c r="AK2651" i="1"/>
  <c r="AK2768" i="1"/>
  <c r="AK2856" i="1"/>
  <c r="AK2957" i="1"/>
  <c r="AK3116" i="1"/>
  <c r="AK3182" i="1"/>
  <c r="AK3255" i="1"/>
  <c r="AK3320" i="1"/>
  <c r="AK3382" i="1"/>
  <c r="AK3510" i="1"/>
  <c r="AK3680" i="1"/>
  <c r="AK3948" i="1"/>
  <c r="AK4001" i="1"/>
  <c r="AK4093" i="1"/>
  <c r="AK4179" i="1"/>
  <c r="AK4266" i="1"/>
  <c r="AK4404" i="1"/>
  <c r="AK4522" i="1"/>
  <c r="AK4570" i="1"/>
  <c r="AK4647" i="1"/>
  <c r="AK4810" i="1"/>
  <c r="AK4840" i="1"/>
  <c r="AK4898" i="1"/>
  <c r="AK4925" i="1"/>
  <c r="AK4953" i="1"/>
  <c r="AK1447" i="1"/>
  <c r="AK1753" i="1"/>
  <c r="AK2191" i="1"/>
  <c r="AK2773" i="1"/>
  <c r="AK3034" i="1"/>
  <c r="AK3184" i="1"/>
  <c r="AK3322" i="1"/>
  <c r="AK3384" i="1"/>
  <c r="AK3511" i="1"/>
  <c r="AK3563" i="1"/>
  <c r="AK3633" i="1"/>
  <c r="AK3688" i="1"/>
  <c r="AK3738" i="1"/>
  <c r="AK3949" i="1"/>
  <c r="AK4003" i="1"/>
  <c r="AK4050" i="1"/>
  <c r="AK4134" i="1"/>
  <c r="AK4181" i="1"/>
  <c r="AK4231" i="1"/>
  <c r="AK4271" i="1"/>
  <c r="AK4311" i="1"/>
  <c r="AK4446" i="1"/>
  <c r="AK4717" i="1"/>
  <c r="AK4751" i="1"/>
  <c r="AK4869" i="1"/>
  <c r="AK5036" i="1"/>
  <c r="AK5090" i="1"/>
  <c r="AK5114" i="1"/>
  <c r="AK5143" i="1"/>
  <c r="AK5167" i="1"/>
  <c r="AK5196" i="1"/>
  <c r="AK5223" i="1"/>
  <c r="AK5272" i="1"/>
  <c r="AK5343" i="1"/>
  <c r="AK5363" i="1"/>
  <c r="AK5387" i="1"/>
  <c r="AK5407" i="1"/>
  <c r="AK5451" i="1"/>
  <c r="AK5492" i="1"/>
  <c r="AK5535" i="1"/>
  <c r="AK5619" i="1"/>
  <c r="AK5641" i="1"/>
  <c r="AK5662" i="1"/>
  <c r="AK5747" i="1"/>
  <c r="AK5768" i="1"/>
  <c r="AK5790" i="1"/>
  <c r="AK5830" i="1"/>
  <c r="AK1759" i="1"/>
  <c r="AK2548" i="1"/>
  <c r="AK2652" i="1"/>
  <c r="AK3121" i="1"/>
  <c r="AK3266" i="1"/>
  <c r="AK3324" i="1"/>
  <c r="AK3565" i="1"/>
  <c r="AK3855" i="1"/>
  <c r="AK3904" i="1"/>
  <c r="AK3954" i="1"/>
  <c r="AK4004" i="1"/>
  <c r="AK4094" i="1"/>
  <c r="AK4362" i="1"/>
  <c r="AK624" i="1"/>
  <c r="AK1990" i="1"/>
  <c r="AK2362" i="1"/>
  <c r="AK2668" i="1"/>
  <c r="AK2774" i="1"/>
  <c r="AK2880" i="1"/>
  <c r="AK3050" i="1"/>
  <c r="AK3125" i="1"/>
  <c r="AK3188" i="1"/>
  <c r="AK3267" i="1"/>
  <c r="AK3455" i="1"/>
  <c r="AK3512" i="1"/>
  <c r="AK3569" i="1"/>
  <c r="AK3740" i="1"/>
  <c r="AK3906" i="1"/>
  <c r="AK3955" i="1"/>
  <c r="AK4005" i="1"/>
  <c r="AK4051" i="1"/>
  <c r="AK4096" i="1"/>
  <c r="AK4140" i="1"/>
  <c r="AK4186" i="1"/>
  <c r="AK4232" i="1"/>
  <c r="AK4275" i="1"/>
  <c r="AK4409" i="1"/>
  <c r="AK4447" i="1"/>
  <c r="AK4617" i="1"/>
  <c r="AK4652" i="1"/>
  <c r="AK4687" i="1"/>
  <c r="AK4719" i="1"/>
  <c r="AK4871" i="1"/>
  <c r="AK5091" i="1"/>
  <c r="AK5120" i="1"/>
  <c r="AK5144" i="1"/>
  <c r="AK5224" i="1"/>
  <c r="AK5320" i="1"/>
  <c r="AK5344" i="1"/>
  <c r="AK5364" i="1"/>
  <c r="AK5388" i="1"/>
  <c r="AK5408" i="1"/>
  <c r="AK5452" i="1"/>
  <c r="AK5536" i="1"/>
  <c r="AK5581" i="1"/>
  <c r="AK5642" i="1"/>
  <c r="AK5663" i="1"/>
  <c r="AK5706" i="1"/>
  <c r="AK5769" i="1"/>
  <c r="AK5792" i="1"/>
  <c r="AK5831" i="1"/>
  <c r="AK5868" i="1"/>
  <c r="AK5904" i="1"/>
  <c r="AK1141" i="1"/>
  <c r="AK1467" i="1"/>
  <c r="AK1760" i="1"/>
  <c r="AK2369" i="1"/>
  <c r="AK2549" i="1"/>
  <c r="AK2885" i="1"/>
  <c r="AK2972" i="1"/>
  <c r="AK3325" i="1"/>
  <c r="AK3636" i="1"/>
  <c r="AK3804" i="1"/>
  <c r="AK3857" i="1"/>
  <c r="AK4010" i="1"/>
  <c r="AK4052" i="1"/>
  <c r="AK4410" i="1"/>
  <c r="AK4532" i="1"/>
  <c r="AK4574" i="1"/>
  <c r="AK4688" i="1"/>
  <c r="AK4754" i="1"/>
  <c r="AK4783" i="1"/>
  <c r="AK4815" i="1"/>
  <c r="AK4843" i="1"/>
  <c r="AK4900" i="1"/>
  <c r="AK4931" i="1"/>
  <c r="AK5011" i="1"/>
  <c r="AK5040" i="1"/>
  <c r="AK5066" i="1"/>
  <c r="AK5145" i="1"/>
  <c r="AK5172" i="1"/>
  <c r="AK5198" i="1"/>
  <c r="AK5248" i="1"/>
  <c r="AK5274" i="1"/>
  <c r="AK5297" i="1"/>
  <c r="AK5474" i="1"/>
  <c r="AK5494" i="1"/>
  <c r="AK5516" i="1"/>
  <c r="AK5601" i="1"/>
  <c r="AK5621" i="1"/>
  <c r="AK5664" i="1"/>
  <c r="AK1480" i="1"/>
  <c r="AK1767" i="1"/>
  <c r="AK1992" i="1"/>
  <c r="AK2222" i="1"/>
  <c r="AK2551" i="1"/>
  <c r="AK2674" i="1"/>
  <c r="AK2786" i="1"/>
  <c r="AK2973" i="1"/>
  <c r="AK3126" i="1"/>
  <c r="AK3197" i="1"/>
  <c r="AK3394" i="1"/>
  <c r="AK3456" i="1"/>
  <c r="AK3513" i="1"/>
  <c r="AK3577" i="1"/>
  <c r="AK3638" i="1"/>
  <c r="AK3692" i="1"/>
  <c r="AK3749" i="1"/>
  <c r="AK3806" i="1"/>
  <c r="AK3859" i="1"/>
  <c r="AK4147" i="1"/>
  <c r="AK4276" i="1"/>
  <c r="AK4317" i="1"/>
  <c r="AK4366" i="1"/>
  <c r="AK4657" i="1"/>
  <c r="AK4721" i="1"/>
  <c r="AK4755" i="1"/>
  <c r="AK4872" i="1"/>
  <c r="AK4963" i="1"/>
  <c r="AK4988" i="1"/>
  <c r="AK5092" i="1"/>
  <c r="AK5121" i="1"/>
  <c r="AK5148" i="1"/>
  <c r="AK5173" i="1"/>
  <c r="AK5225" i="1"/>
  <c r="AK1234" i="1"/>
  <c r="AK1532" i="1"/>
  <c r="AK1829" i="1"/>
  <c r="AK2065" i="1"/>
  <c r="AK2416" i="1"/>
  <c r="AK2705" i="1"/>
  <c r="AK2801" i="1"/>
  <c r="AK2902" i="1"/>
  <c r="AK2984" i="1"/>
  <c r="AK3141" i="1"/>
  <c r="AK3215" i="1"/>
  <c r="AK3280" i="1"/>
  <c r="AK3469" i="1"/>
  <c r="AK1282" i="1"/>
  <c r="AK1768" i="1"/>
  <c r="AK2075" i="1"/>
  <c r="AK2600" i="1"/>
  <c r="AK3023" i="1"/>
  <c r="AK3145" i="1"/>
  <c r="AK3239" i="1"/>
  <c r="AK3348" i="1"/>
  <c r="AK3425" i="1"/>
  <c r="AK3605" i="1"/>
  <c r="AK3985" i="1"/>
  <c r="AK4056" i="1"/>
  <c r="AK4117" i="1"/>
  <c r="AK4238" i="1"/>
  <c r="AK4541" i="1"/>
  <c r="AK4591" i="1"/>
  <c r="AK4817" i="1"/>
  <c r="AK4891" i="1"/>
  <c r="AK4934" i="1"/>
  <c r="AK5041" i="1"/>
  <c r="AK5072" i="1"/>
  <c r="AK5107" i="1"/>
  <c r="AK5178" i="1"/>
  <c r="AK5207" i="1"/>
  <c r="AK5271" i="1"/>
  <c r="AK5300" i="1"/>
  <c r="AK5355" i="1"/>
  <c r="AK5461" i="1"/>
  <c r="AK5488" i="1"/>
  <c r="AK5541" i="1"/>
  <c r="AK5566" i="1"/>
  <c r="AK5589" i="1"/>
  <c r="AK5616" i="1"/>
  <c r="AK5670" i="1"/>
  <c r="AK5695" i="1"/>
  <c r="AK5744" i="1"/>
  <c r="AK5794" i="1"/>
  <c r="AK5817" i="1"/>
  <c r="AK5839" i="1"/>
  <c r="AK5903" i="1"/>
  <c r="AK5924" i="1"/>
  <c r="AK5942" i="1"/>
  <c r="AK5996" i="1"/>
  <c r="AK6034" i="1"/>
  <c r="AK6069" i="1"/>
  <c r="AK6088" i="1"/>
  <c r="AK6142" i="1"/>
  <c r="AK6159" i="1"/>
  <c r="AK6176" i="1"/>
  <c r="AK6247" i="1"/>
  <c r="AK6264" i="1"/>
  <c r="AK6282" i="1"/>
  <c r="AK6353" i="1"/>
  <c r="AK6370" i="1"/>
  <c r="AK6387" i="1"/>
  <c r="AK6474" i="1"/>
  <c r="AK6508" i="1"/>
  <c r="AK6541" i="1"/>
  <c r="AK6575" i="1"/>
  <c r="AK6626" i="1"/>
  <c r="AK6660" i="1"/>
  <c r="AK6693" i="1"/>
  <c r="AK6709" i="1"/>
  <c r="AK6725" i="1"/>
  <c r="AK6743" i="1"/>
  <c r="AK6759" i="1"/>
  <c r="AK6775" i="1"/>
  <c r="AK6791" i="1"/>
  <c r="AK6822" i="1"/>
  <c r="AK6853" i="1"/>
  <c r="AK6870" i="1"/>
  <c r="AK6901" i="1"/>
  <c r="AK6932" i="1"/>
  <c r="AK6963" i="1"/>
  <c r="AK6994" i="1"/>
  <c r="AK7011" i="1"/>
  <c r="AK7042" i="1"/>
  <c r="AK7073" i="1"/>
  <c r="AK7104" i="1"/>
  <c r="AK7152" i="1"/>
  <c r="AK7183" i="1"/>
  <c r="AK7214" i="1"/>
  <c r="AK7245" i="1"/>
  <c r="AK7262" i="1"/>
  <c r="AK7293" i="1"/>
  <c r="AK7324" i="1"/>
  <c r="AK2397" i="1"/>
  <c r="AK2761" i="1"/>
  <c r="AK2912" i="1"/>
  <c r="AK3146" i="1"/>
  <c r="AK3240" i="1"/>
  <c r="AK3349" i="1"/>
  <c r="AK3426" i="1"/>
  <c r="AK3533" i="1"/>
  <c r="AK3607" i="1"/>
  <c r="AK3696" i="1"/>
  <c r="AK3771" i="1"/>
  <c r="AK3928" i="1"/>
  <c r="AK4059" i="1"/>
  <c r="AK4176" i="1"/>
  <c r="AK4304" i="1"/>
  <c r="AK4422" i="1"/>
  <c r="AK4479" i="1"/>
  <c r="AK4696" i="1"/>
  <c r="AK4736" i="1"/>
  <c r="AK4970" i="1"/>
  <c r="AK5005" i="1"/>
  <c r="AK5141" i="1"/>
  <c r="AK5208" i="1"/>
  <c r="AK5240" i="1"/>
  <c r="AK5273" i="1"/>
  <c r="AK5301" i="1"/>
  <c r="AK5356" i="1"/>
  <c r="AK5382" i="1"/>
  <c r="AK5410" i="1"/>
  <c r="AK5437" i="1"/>
  <c r="AK5515" i="1"/>
  <c r="AK5567" i="1"/>
  <c r="AK5645" i="1"/>
  <c r="AK5718" i="1"/>
  <c r="AK5796" i="1"/>
  <c r="AK5961" i="1"/>
  <c r="AK5979" i="1"/>
  <c r="AK6015" i="1"/>
  <c r="AK6052" i="1"/>
  <c r="AK6106" i="1"/>
  <c r="AK6123" i="1"/>
  <c r="AK6194" i="1"/>
  <c r="AK6212" i="1"/>
  <c r="AK6229" i="1"/>
  <c r="AK6300" i="1"/>
  <c r="AK6317" i="1"/>
  <c r="AK6334" i="1"/>
  <c r="AK6405" i="1"/>
  <c r="AK6423" i="1"/>
  <c r="AK6440" i="1"/>
  <c r="AK6458" i="1"/>
  <c r="AK6492" i="1"/>
  <c r="AK6525" i="1"/>
  <c r="AK6558" i="1"/>
  <c r="AK6610" i="1"/>
  <c r="AK6643" i="1"/>
  <c r="AK6677" i="1"/>
  <c r="AK6807" i="1"/>
  <c r="AK6838" i="1"/>
  <c r="AK6886" i="1"/>
  <c r="AK6917" i="1"/>
  <c r="AK6948" i="1"/>
  <c r="AK6979" i="1"/>
  <c r="AK6996" i="1"/>
  <c r="AK7027" i="1"/>
  <c r="AK7058" i="1"/>
  <c r="AK7089" i="1"/>
  <c r="AK7120" i="1"/>
  <c r="AK7137" i="1"/>
  <c r="AK7168" i="1"/>
  <c r="AK7199" i="1"/>
  <c r="AK7230" i="1"/>
  <c r="AK7278" i="1"/>
  <c r="AK7309" i="1"/>
  <c r="AK693" i="1"/>
  <c r="AK1344" i="1"/>
  <c r="AK1807" i="1"/>
  <c r="AK2400" i="1"/>
  <c r="AK2914" i="1"/>
  <c r="AK3031" i="1"/>
  <c r="AK3243" i="1"/>
  <c r="AK3352" i="1"/>
  <c r="AK3929" i="1"/>
  <c r="AK3986" i="1"/>
  <c r="AK4125" i="1"/>
  <c r="AK4191" i="1"/>
  <c r="AK4245" i="1"/>
  <c r="AK4427" i="1"/>
  <c r="AK4592" i="1"/>
  <c r="AK4645" i="1"/>
  <c r="AK4697" i="1"/>
  <c r="AK4819" i="1"/>
  <c r="AK4858" i="1"/>
  <c r="AK4892" i="1"/>
  <c r="AK4936" i="1"/>
  <c r="AK5075" i="1"/>
  <c r="AK5109" i="1"/>
  <c r="AK5179" i="1"/>
  <c r="AK5275" i="1"/>
  <c r="AK5331" i="1"/>
  <c r="AK5357" i="1"/>
  <c r="AK5414" i="1"/>
  <c r="AK5462" i="1"/>
  <c r="AK5489" i="1"/>
  <c r="AK5542" i="1"/>
  <c r="AK5568" i="1"/>
  <c r="AK5590" i="1"/>
  <c r="AK5617" i="1"/>
  <c r="AK5671" i="1"/>
  <c r="AK5696" i="1"/>
  <c r="AK5745" i="1"/>
  <c r="AK5770" i="1"/>
  <c r="AK5819" i="1"/>
  <c r="AK5840" i="1"/>
  <c r="AK2114" i="1"/>
  <c r="AK2610" i="1"/>
  <c r="AK3157" i="1"/>
  <c r="AK3434" i="1"/>
  <c r="AK3541" i="1"/>
  <c r="AK3706" i="1"/>
  <c r="AK3860" i="1"/>
  <c r="AK3931" i="1"/>
  <c r="AK4065" i="1"/>
  <c r="AK4373" i="1"/>
  <c r="AK4480" i="1"/>
  <c r="AK4698" i="1"/>
  <c r="AK4737" i="1"/>
  <c r="AK4820" i="1"/>
  <c r="AK5006" i="1"/>
  <c r="AK5043" i="1"/>
  <c r="AK5209" i="1"/>
  <c r="AK5241" i="1"/>
  <c r="AK5277" i="1"/>
  <c r="AK5438" i="1"/>
  <c r="AK5518" i="1"/>
  <c r="AK5646" i="1"/>
  <c r="AK5719" i="1"/>
  <c r="AK5797" i="1"/>
  <c r="AK5884" i="1"/>
  <c r="AK5905" i="1"/>
  <c r="AK5980" i="1"/>
  <c r="AK6018" i="1"/>
  <c r="AK6053" i="1"/>
  <c r="AK6072" i="1"/>
  <c r="AK6107" i="1"/>
  <c r="AK6178" i="1"/>
  <c r="AK6195" i="1"/>
  <c r="AK6213" i="1"/>
  <c r="AK6284" i="1"/>
  <c r="AK6301" i="1"/>
  <c r="AK6318" i="1"/>
  <c r="AK6389" i="1"/>
  <c r="AK6407" i="1"/>
  <c r="AK6424" i="1"/>
  <c r="AK6459" i="1"/>
  <c r="AK6493" i="1"/>
  <c r="AK6526" i="1"/>
  <c r="AK6559" i="1"/>
  <c r="AK6611" i="1"/>
  <c r="AK6645" i="1"/>
  <c r="AK6678" i="1"/>
  <c r="AK6808" i="1"/>
  <c r="AK6839" i="1"/>
  <c r="AK6856" i="1"/>
  <c r="AK6887" i="1"/>
  <c r="AK6918" i="1"/>
  <c r="AK6949" i="1"/>
  <c r="AK6980" i="1"/>
  <c r="AK6997" i="1"/>
  <c r="AK7028" i="1"/>
  <c r="AK7059" i="1"/>
  <c r="AK7090" i="1"/>
  <c r="AK7138" i="1"/>
  <c r="AK7169" i="1"/>
  <c r="AK7200" i="1"/>
  <c r="AK7231" i="1"/>
  <c r="AK7248" i="1"/>
  <c r="AK7279" i="1"/>
  <c r="AK7310" i="1"/>
  <c r="AK7341" i="1"/>
  <c r="AK7372" i="1"/>
  <c r="AK7389" i="1"/>
  <c r="AK7420" i="1"/>
  <c r="AK7451" i="1"/>
  <c r="AK7482" i="1"/>
  <c r="AK7530" i="1"/>
  <c r="AK7561" i="1"/>
  <c r="AK791" i="1"/>
  <c r="AK2619" i="1"/>
  <c r="AK2795" i="1"/>
  <c r="AK3064" i="1"/>
  <c r="AK3166" i="1"/>
  <c r="AK3441" i="1"/>
  <c r="AK3542" i="1"/>
  <c r="AK3612" i="1"/>
  <c r="AK3708" i="1"/>
  <c r="AK3780" i="1"/>
  <c r="AK3995" i="1"/>
  <c r="AK4194" i="1"/>
  <c r="AK4251" i="1"/>
  <c r="AK4378" i="1"/>
  <c r="AK4488" i="1"/>
  <c r="AK4545" i="1"/>
  <c r="AK4648" i="1"/>
  <c r="AK4782" i="1"/>
  <c r="AK4859" i="1"/>
  <c r="AK4899" i="1"/>
  <c r="AK4939" i="1"/>
  <c r="AK4973" i="1"/>
  <c r="AK5009" i="1"/>
  <c r="AK5079" i="1"/>
  <c r="AK5110" i="1"/>
  <c r="AK5180" i="1"/>
  <c r="AK5242" i="1"/>
  <c r="AK5308" i="1"/>
  <c r="AK5332" i="1"/>
  <c r="AK5360" i="1"/>
  <c r="AK5389" i="1"/>
  <c r="AK5415" i="1"/>
  <c r="AK5439" i="1"/>
  <c r="AK5463" i="1"/>
  <c r="AK5490" i="1"/>
  <c r="AK5543" i="1"/>
  <c r="AK5569" i="1"/>
  <c r="AK5591" i="1"/>
  <c r="AK5672" i="1"/>
  <c r="AK5697" i="1"/>
  <c r="AK5720" i="1"/>
  <c r="AK5748" i="1"/>
  <c r="AK5771" i="1"/>
  <c r="AK5841" i="1"/>
  <c r="AK5863" i="1"/>
  <c r="AK5885" i="1"/>
  <c r="AK5945" i="1"/>
  <c r="AK5963" i="1"/>
  <c r="AK5998" i="1"/>
  <c r="AK6036" i="1"/>
  <c r="AK6090" i="1"/>
  <c r="AK6127" i="1"/>
  <c r="AK1845" i="1"/>
  <c r="AK2627" i="1"/>
  <c r="AK2797" i="1"/>
  <c r="AK3065" i="1"/>
  <c r="AK3170" i="1"/>
  <c r="AK3275" i="1"/>
  <c r="AK3363" i="1"/>
  <c r="AK3457" i="1"/>
  <c r="AK3616" i="1"/>
  <c r="AK3934" i="1"/>
  <c r="AK4069" i="1"/>
  <c r="AK4196" i="1"/>
  <c r="AK4431" i="1"/>
  <c r="AK4598" i="1"/>
  <c r="AK4738" i="1"/>
  <c r="AK4784" i="1"/>
  <c r="AK4861" i="1"/>
  <c r="AK4901" i="1"/>
  <c r="AK5010" i="1"/>
  <c r="AK5080" i="1"/>
  <c r="AK5149" i="1"/>
  <c r="AK5210" i="1"/>
  <c r="AK5278" i="1"/>
  <c r="AK5440" i="1"/>
  <c r="AK5519" i="1"/>
  <c r="AK5647" i="1"/>
  <c r="AK5750" i="1"/>
  <c r="AK5798" i="1"/>
  <c r="AK5886" i="1"/>
  <c r="AK5906" i="1"/>
  <c r="AK5927" i="1"/>
  <c r="AK5981" i="1"/>
  <c r="AK6019" i="1"/>
  <c r="AK6054" i="1"/>
  <c r="AK6073" i="1"/>
  <c r="AK6108" i="1"/>
  <c r="AK6179" i="1"/>
  <c r="AK6197" i="1"/>
  <c r="AK6214" i="1"/>
  <c r="AK6285" i="1"/>
  <c r="AK6302" i="1"/>
  <c r="AK6319" i="1"/>
  <c r="AK6390" i="1"/>
  <c r="AK6408" i="1"/>
  <c r="AK6425" i="1"/>
  <c r="AK6460" i="1"/>
  <c r="AK6494" i="1"/>
  <c r="AK6527" i="1"/>
  <c r="AK6561" i="1"/>
  <c r="AK6579" i="1"/>
  <c r="AK6612" i="1"/>
  <c r="AK6646" i="1"/>
  <c r="AK6679" i="1"/>
  <c r="AK6713" i="1"/>
  <c r="AK6809" i="1"/>
  <c r="AK6840" i="1"/>
  <c r="AK6857" i="1"/>
  <c r="AK6888" i="1"/>
  <c r="AK6919" i="1"/>
  <c r="AK6950" i="1"/>
  <c r="AK6998" i="1"/>
  <c r="AK7029" i="1"/>
  <c r="AK7060" i="1"/>
  <c r="AK7091" i="1"/>
  <c r="AK7108" i="1"/>
  <c r="AK7139" i="1"/>
  <c r="AK7170" i="1"/>
  <c r="AK7201" i="1"/>
  <c r="AK7232" i="1"/>
  <c r="AK7249" i="1"/>
  <c r="AK7280" i="1"/>
  <c r="AK7311" i="1"/>
  <c r="AK1398" i="1"/>
  <c r="AK1846" i="1"/>
  <c r="AK2129" i="1"/>
  <c r="AK2443" i="1"/>
  <c r="AK2807" i="1"/>
  <c r="AK2923" i="1"/>
  <c r="AK3069" i="1"/>
  <c r="AK3279" i="1"/>
  <c r="AK3366" i="1"/>
  <c r="AK3460" i="1"/>
  <c r="AK3548" i="1"/>
  <c r="AK3640" i="1"/>
  <c r="AK3784" i="1"/>
  <c r="AK4072" i="1"/>
  <c r="AK4197" i="1"/>
  <c r="AK4253" i="1"/>
  <c r="AK4322" i="1"/>
  <c r="AK4380" i="1"/>
  <c r="AK4548" i="1"/>
  <c r="AK4658" i="1"/>
  <c r="AK4703" i="1"/>
  <c r="AK4824" i="1"/>
  <c r="AK4906" i="1"/>
  <c r="AK4974" i="1"/>
  <c r="AK5111" i="1"/>
  <c r="AK5150" i="1"/>
  <c r="AK5181" i="1"/>
  <c r="AK5245" i="1"/>
  <c r="AK5309" i="1"/>
  <c r="AK5333" i="1"/>
  <c r="AK5361" i="1"/>
  <c r="AK5390" i="1"/>
  <c r="AK5441" i="1"/>
  <c r="AK5544" i="1"/>
  <c r="AK5570" i="1"/>
  <c r="AK5597" i="1"/>
  <c r="AK5624" i="1"/>
  <c r="AK5673" i="1"/>
  <c r="AK5699" i="1"/>
  <c r="AK5723" i="1"/>
  <c r="AK5842" i="1"/>
  <c r="AK5864" i="1"/>
  <c r="AK5908" i="1"/>
  <c r="AK5964" i="1"/>
  <c r="AK5999" i="1"/>
  <c r="AK6037" i="1"/>
  <c r="AK6055" i="1"/>
  <c r="AK6091" i="1"/>
  <c r="AK6128" i="1"/>
  <c r="AK6145" i="1"/>
  <c r="AK6233" i="1"/>
  <c r="AK6250" i="1"/>
  <c r="AK6339" i="1"/>
  <c r="AK6356" i="1"/>
  <c r="AK6444" i="1"/>
  <c r="AK6478" i="1"/>
  <c r="AK6511" i="1"/>
  <c r="AK6544" i="1"/>
  <c r="AK6596" i="1"/>
  <c r="AK6629" i="1"/>
  <c r="AK6663" i="1"/>
  <c r="AK6696" i="1"/>
  <c r="AK6730" i="1"/>
  <c r="AK6746" i="1"/>
  <c r="AK6762" i="1"/>
  <c r="AK6778" i="1"/>
  <c r="AK6794" i="1"/>
  <c r="AK6825" i="1"/>
  <c r="AK6842" i="1"/>
  <c r="AK6873" i="1"/>
  <c r="AK6904" i="1"/>
  <c r="AK6935" i="1"/>
  <c r="AK6966" i="1"/>
  <c r="AK6983" i="1"/>
  <c r="AK7014" i="1"/>
  <c r="AK7045" i="1"/>
  <c r="AK7076" i="1"/>
  <c r="AK7124" i="1"/>
  <c r="AK7155" i="1"/>
  <c r="AK7186" i="1"/>
  <c r="AK7217" i="1"/>
  <c r="AK7234" i="1"/>
  <c r="AK7265" i="1"/>
  <c r="AK7296" i="1"/>
  <c r="AK874" i="1"/>
  <c r="AK1400" i="1"/>
  <c r="AK1849" i="1"/>
  <c r="AK2135" i="1"/>
  <c r="AK2444" i="1"/>
  <c r="AK2808" i="1"/>
  <c r="AK3070" i="1"/>
  <c r="AK3175" i="1"/>
  <c r="AK3718" i="1"/>
  <c r="AK3864" i="1"/>
  <c r="AK4325" i="1"/>
  <c r="AK4382" i="1"/>
  <c r="AK4494" i="1"/>
  <c r="AK4739" i="1"/>
  <c r="AK4825" i="1"/>
  <c r="AK4907" i="1"/>
  <c r="AK5081" i="1"/>
  <c r="AK5213" i="1"/>
  <c r="AK5247" i="1"/>
  <c r="AK5279" i="1"/>
  <c r="AK883" i="1"/>
  <c r="AK1411" i="1"/>
  <c r="AK2634" i="1"/>
  <c r="AK2819" i="1"/>
  <c r="AK3071" i="1"/>
  <c r="AK3369" i="1"/>
  <c r="AK3464" i="1"/>
  <c r="AK3642" i="1"/>
  <c r="AK3719" i="1"/>
  <c r="AK3785" i="1"/>
  <c r="AK4015" i="1"/>
  <c r="AK4130" i="1"/>
  <c r="AK4199" i="1"/>
  <c r="AK4326" i="1"/>
  <c r="AK4601" i="1"/>
  <c r="AK4661" i="1"/>
  <c r="AK4704" i="1"/>
  <c r="AK4793" i="1"/>
  <c r="AK4945" i="1"/>
  <c r="AK4975" i="1"/>
  <c r="AK5017" i="1"/>
  <c r="AK5049" i="1"/>
  <c r="AK5151" i="1"/>
  <c r="AK5251" i="1"/>
  <c r="AK5310" i="1"/>
  <c r="AK5391" i="1"/>
  <c r="AK5443" i="1"/>
  <c r="AK5469" i="1"/>
  <c r="AK5495" i="1"/>
  <c r="AK5571" i="1"/>
  <c r="AK5599" i="1"/>
  <c r="AK5625" i="1"/>
  <c r="AK5651" i="1"/>
  <c r="AK5674" i="1"/>
  <c r="AK5700" i="1"/>
  <c r="AK5727" i="1"/>
  <c r="AK5776" i="1"/>
  <c r="AK5843" i="1"/>
  <c r="AK5867" i="1"/>
  <c r="AK5909" i="1"/>
  <c r="AK5965" i="1"/>
  <c r="AK6003" i="1"/>
  <c r="AK6038" i="1"/>
  <c r="AK6057" i="1"/>
  <c r="AK6111" i="1"/>
  <c r="AK6129" i="1"/>
  <c r="AK6146" i="1"/>
  <c r="AK6217" i="1"/>
  <c r="AK6234" i="1"/>
  <c r="AK6251" i="1"/>
  <c r="AK6323" i="1"/>
  <c r="AK6340" i="1"/>
  <c r="AK6357" i="1"/>
  <c r="AK6428" i="1"/>
  <c r="AK6445" i="1"/>
  <c r="AK6479" i="1"/>
  <c r="AK6512" i="1"/>
  <c r="AK6545" i="1"/>
  <c r="AK6564" i="1"/>
  <c r="AK6597" i="1"/>
  <c r="AK6631" i="1"/>
  <c r="AK6664" i="1"/>
  <c r="AK6715" i="1"/>
  <c r="AK6731" i="1"/>
  <c r="AK6747" i="1"/>
  <c r="AK6763" i="1"/>
  <c r="AK6779" i="1"/>
  <c r="AK6795" i="1"/>
  <c r="AK6826" i="1"/>
  <c r="AK6843" i="1"/>
  <c r="AK6874" i="1"/>
  <c r="AK6905" i="1"/>
  <c r="AK6936" i="1"/>
  <c r="AK6984" i="1"/>
  <c r="AK7015" i="1"/>
  <c r="AK7046" i="1"/>
  <c r="AK7077" i="1"/>
  <c r="AK7094" i="1"/>
  <c r="AK7125" i="1"/>
  <c r="AK7156" i="1"/>
  <c r="AK7187" i="1"/>
  <c r="AK7218" i="1"/>
  <c r="AK7235" i="1"/>
  <c r="AK7266" i="1"/>
  <c r="AK7297" i="1"/>
  <c r="AK7328" i="1"/>
  <c r="AK936" i="1"/>
  <c r="AK1551" i="1"/>
  <c r="AK2231" i="1"/>
  <c r="AK3198" i="1"/>
  <c r="AK3554" i="1"/>
  <c r="AK3732" i="1"/>
  <c r="AK3942" i="1"/>
  <c r="AK4024" i="1"/>
  <c r="AK4153" i="1"/>
  <c r="AK4205" i="1"/>
  <c r="AK4388" i="1"/>
  <c r="AK4558" i="1"/>
  <c r="AK4620" i="1"/>
  <c r="AK4873" i="1"/>
  <c r="AK5087" i="1"/>
  <c r="AK5125" i="1"/>
  <c r="AK5158" i="1"/>
  <c r="AK5187" i="1"/>
  <c r="AK5255" i="1"/>
  <c r="AK5283" i="1"/>
  <c r="AK5313" i="1"/>
  <c r="AK5371" i="1"/>
  <c r="AK5475" i="1"/>
  <c r="AK5500" i="1"/>
  <c r="AK5576" i="1"/>
  <c r="AK1573" i="1"/>
  <c r="AK1926" i="1"/>
  <c r="AK2699" i="1"/>
  <c r="AK2838" i="1"/>
  <c r="AK2981" i="1"/>
  <c r="AK3087" i="1"/>
  <c r="AK930" i="1"/>
  <c r="AK1648" i="1"/>
  <c r="AK2900" i="1"/>
  <c r="AK3092" i="1"/>
  <c r="AK3416" i="1"/>
  <c r="AK3671" i="1"/>
  <c r="AK3814" i="1"/>
  <c r="AK3911" i="1"/>
  <c r="AK4115" i="1"/>
  <c r="AK4212" i="1"/>
  <c r="AK4411" i="1"/>
  <c r="AK4499" i="1"/>
  <c r="AK4583" i="1"/>
  <c r="AK4666" i="1"/>
  <c r="AK4728" i="1"/>
  <c r="AK4850" i="1"/>
  <c r="AK4914" i="1"/>
  <c r="AK4969" i="1"/>
  <c r="AK5025" i="1"/>
  <c r="AK5085" i="1"/>
  <c r="AK5234" i="1"/>
  <c r="AK5289" i="1"/>
  <c r="AK5327" i="1"/>
  <c r="AK5373" i="1"/>
  <c r="AK5409" i="1"/>
  <c r="AK5453" i="1"/>
  <c r="AK5527" i="1"/>
  <c r="AK5564" i="1"/>
  <c r="AK5636" i="1"/>
  <c r="AK5678" i="1"/>
  <c r="AK5848" i="1"/>
  <c r="AK5873" i="1"/>
  <c r="AK6026" i="1"/>
  <c r="AK6050" i="1"/>
  <c r="AK6076" i="1"/>
  <c r="AK6100" i="1"/>
  <c r="AK6121" i="1"/>
  <c r="AK6190" i="1"/>
  <c r="AK6236" i="1"/>
  <c r="AK6279" i="1"/>
  <c r="AK6303" i="1"/>
  <c r="AK6326" i="1"/>
  <c r="AK6369" i="1"/>
  <c r="AK6415" i="1"/>
  <c r="AK6481" i="1"/>
  <c r="AK6567" i="1"/>
  <c r="AK6632" i="1"/>
  <c r="AK6694" i="1"/>
  <c r="AK6717" i="1"/>
  <c r="AK6736" i="1"/>
  <c r="AK6757" i="1"/>
  <c r="AK6798" i="1"/>
  <c r="AK6818" i="1"/>
  <c r="AK6878" i="1"/>
  <c r="AK6898" i="1"/>
  <c r="AK6938" i="1"/>
  <c r="AK6958" i="1"/>
  <c r="AK6999" i="1"/>
  <c r="AK7018" i="1"/>
  <c r="AK7038" i="1"/>
  <c r="AK7078" i="1"/>
  <c r="AK7098" i="1"/>
  <c r="AK7158" i="1"/>
  <c r="AK7178" i="1"/>
  <c r="AK7238" i="1"/>
  <c r="AK7298" i="1"/>
  <c r="AK7318" i="1"/>
  <c r="AK7417" i="1"/>
  <c r="AK7433" i="1"/>
  <c r="AK7449" i="1"/>
  <c r="AK7465" i="1"/>
  <c r="AK7481" i="1"/>
  <c r="AK7497" i="1"/>
  <c r="AK7515" i="1"/>
  <c r="AK7531" i="1"/>
  <c r="AK7547" i="1"/>
  <c r="AK7563" i="1"/>
  <c r="AK7594" i="1"/>
  <c r="AK7642" i="1"/>
  <c r="AK7673" i="1"/>
  <c r="AK7704" i="1"/>
  <c r="AK7735" i="1"/>
  <c r="AK7752" i="1"/>
  <c r="AK7783" i="1"/>
  <c r="AK7814" i="1"/>
  <c r="AK7845" i="1"/>
  <c r="AK7876" i="1"/>
  <c r="AK7893" i="1"/>
  <c r="AK7907" i="1"/>
  <c r="AK7921" i="1"/>
  <c r="AK7935" i="1"/>
  <c r="AK7949" i="1"/>
  <c r="AK2901" i="1"/>
  <c r="AK3553" i="1"/>
  <c r="AK3672" i="1"/>
  <c r="AK3815" i="1"/>
  <c r="AK4327" i="1"/>
  <c r="AK4668" i="1"/>
  <c r="AK4915" i="1"/>
  <c r="AK4976" i="1"/>
  <c r="AK5027" i="1"/>
  <c r="AK5189" i="1"/>
  <c r="AK5328" i="1"/>
  <c r="AK5418" i="1"/>
  <c r="AK5454" i="1"/>
  <c r="AK5605" i="1"/>
  <c r="AK5637" i="1"/>
  <c r="AK5679" i="1"/>
  <c r="AK5751" i="1"/>
  <c r="AK5782" i="1"/>
  <c r="AK5815" i="1"/>
  <c r="AK5849" i="1"/>
  <c r="AK5900" i="1"/>
  <c r="AK5932" i="1"/>
  <c r="AK6005" i="1"/>
  <c r="AK6148" i="1"/>
  <c r="AK6169" i="1"/>
  <c r="AK6258" i="1"/>
  <c r="AK6304" i="1"/>
  <c r="AK6347" i="1"/>
  <c r="AK6394" i="1"/>
  <c r="AK6437" i="1"/>
  <c r="AK6523" i="1"/>
  <c r="AK6587" i="1"/>
  <c r="AK6609" i="1"/>
  <c r="AK6674" i="1"/>
  <c r="AK6695" i="1"/>
  <c r="AK6800" i="1"/>
  <c r="AK6837" i="1"/>
  <c r="AK6860" i="1"/>
  <c r="AK6940" i="1"/>
  <c r="AK6977" i="1"/>
  <c r="AK7000" i="1"/>
  <c r="AK7057" i="1"/>
  <c r="AK7080" i="1"/>
  <c r="AK7117" i="1"/>
  <c r="AK7197" i="1"/>
  <c r="AK7220" i="1"/>
  <c r="AK7257" i="1"/>
  <c r="AK7277" i="1"/>
  <c r="AK7336" i="1"/>
  <c r="AK7352" i="1"/>
  <c r="AK7368" i="1"/>
  <c r="AK7384" i="1"/>
  <c r="AK7400" i="1"/>
  <c r="AK7498" i="1"/>
  <c r="AK7579" i="1"/>
  <c r="AK7610" i="1"/>
  <c r="AK7627" i="1"/>
  <c r="AK7658" i="1"/>
  <c r="AK7689" i="1"/>
  <c r="AK7720" i="1"/>
  <c r="AK7768" i="1"/>
  <c r="AK7799" i="1"/>
  <c r="AK7830" i="1"/>
  <c r="AK7861" i="1"/>
  <c r="AK7878" i="1"/>
  <c r="AK1655" i="1"/>
  <c r="AK2300" i="1"/>
  <c r="AK2903" i="1"/>
  <c r="AK3284" i="1"/>
  <c r="AK3676" i="1"/>
  <c r="AK3915" i="1"/>
  <c r="AK4027" i="1"/>
  <c r="AK4413" i="1"/>
  <c r="AK4507" i="1"/>
  <c r="AK4584" i="1"/>
  <c r="AK4798" i="1"/>
  <c r="AK4856" i="1"/>
  <c r="AK5086" i="1"/>
  <c r="AK5133" i="1"/>
  <c r="AK5235" i="1"/>
  <c r="AK5290" i="1"/>
  <c r="AK5329" i="1"/>
  <c r="AK5374" i="1"/>
  <c r="AK5419" i="1"/>
  <c r="AK5455" i="1"/>
  <c r="AK5528" i="1"/>
  <c r="AK5565" i="1"/>
  <c r="AK5714" i="1"/>
  <c r="AK5752" i="1"/>
  <c r="AK5850" i="1"/>
  <c r="AK5875" i="1"/>
  <c r="AK5955" i="1"/>
  <c r="AK5978" i="1"/>
  <c r="AK6027" i="1"/>
  <c r="AK6051" i="1"/>
  <c r="AK6101" i="1"/>
  <c r="AK6122" i="1"/>
  <c r="AK6191" i="1"/>
  <c r="AK6281" i="1"/>
  <c r="AK6327" i="1"/>
  <c r="AK6371" i="1"/>
  <c r="AK6416" i="1"/>
  <c r="AK6461" i="1"/>
  <c r="AK6482" i="1"/>
  <c r="AK6503" i="1"/>
  <c r="AK6568" i="1"/>
  <c r="AK6633" i="1"/>
  <c r="AK6654" i="1"/>
  <c r="AK6718" i="1"/>
  <c r="AK6737" i="1"/>
  <c r="AK6758" i="1"/>
  <c r="AK6780" i="1"/>
  <c r="AK6819" i="1"/>
  <c r="AK6879" i="1"/>
  <c r="AK6899" i="1"/>
  <c r="AK6920" i="1"/>
  <c r="AK6959" i="1"/>
  <c r="AK7019" i="1"/>
  <c r="AK7039" i="1"/>
  <c r="AK7099" i="1"/>
  <c r="AK7140" i="1"/>
  <c r="AK7159" i="1"/>
  <c r="AK7179" i="1"/>
  <c r="AK7239" i="1"/>
  <c r="AK7299" i="1"/>
  <c r="AK7319" i="1"/>
  <c r="AK7402" i="1"/>
  <c r="AK7418" i="1"/>
  <c r="AK7434" i="1"/>
  <c r="AK7450" i="1"/>
  <c r="AK7466" i="1"/>
  <c r="AK7500" i="1"/>
  <c r="AK7516" i="1"/>
  <c r="AK7532" i="1"/>
  <c r="AK7548" i="1"/>
  <c r="AK7564" i="1"/>
  <c r="AK7595" i="1"/>
  <c r="AK7612" i="1"/>
  <c r="AK7643" i="1"/>
  <c r="AK7674" i="1"/>
  <c r="AK7705" i="1"/>
  <c r="AK7736" i="1"/>
  <c r="AK7753" i="1"/>
  <c r="AK7784" i="1"/>
  <c r="AK7815" i="1"/>
  <c r="AK7846" i="1"/>
  <c r="AK7894" i="1"/>
  <c r="AK7908" i="1"/>
  <c r="AK7922" i="1"/>
  <c r="AK7936" i="1"/>
  <c r="AK7950" i="1"/>
  <c r="AK7964" i="1"/>
  <c r="AK7978" i="1"/>
  <c r="AK7992" i="1"/>
  <c r="AK8006" i="1"/>
  <c r="AK8020" i="1"/>
  <c r="AK8034" i="1"/>
  <c r="AK8048" i="1"/>
  <c r="AK8062" i="1"/>
  <c r="AK8076" i="1"/>
  <c r="AK8090" i="1"/>
  <c r="AK8104" i="1"/>
  <c r="AK8118" i="1"/>
  <c r="AK8132" i="1"/>
  <c r="AK8146" i="1"/>
  <c r="AK8160" i="1"/>
  <c r="AK8174" i="1"/>
  <c r="AK8188" i="1"/>
  <c r="AK8202" i="1"/>
  <c r="AK8216" i="1"/>
  <c r="AK8230" i="1"/>
  <c r="AK8244" i="1"/>
  <c r="AK8258" i="1"/>
  <c r="AK1017" i="1"/>
  <c r="AK1657" i="1"/>
  <c r="AK2301" i="1"/>
  <c r="AK2706" i="1"/>
  <c r="AK3105" i="1"/>
  <c r="AK3285" i="1"/>
  <c r="AK3678" i="1"/>
  <c r="AK3817" i="1"/>
  <c r="AK4029" i="1"/>
  <c r="AK4674" i="1"/>
  <c r="AK4733" i="1"/>
  <c r="AK4800" i="1"/>
  <c r="AK4864" i="1"/>
  <c r="AK4920" i="1"/>
  <c r="AK4985" i="1"/>
  <c r="AK5190" i="1"/>
  <c r="AK5337" i="1"/>
  <c r="AK2709" i="1"/>
  <c r="AK2904" i="1"/>
  <c r="AK3111" i="1"/>
  <c r="AK3286" i="1"/>
  <c r="AK3420" i="1"/>
  <c r="AK3578" i="1"/>
  <c r="AK3822" i="1"/>
  <c r="AK4148" i="1"/>
  <c r="AK4335" i="1"/>
  <c r="AK4735" i="1"/>
  <c r="AK4989" i="1"/>
  <c r="AK5033" i="1"/>
  <c r="AK5134" i="1"/>
  <c r="AK5236" i="1"/>
  <c r="AK5292" i="1"/>
  <c r="AK5375" i="1"/>
  <c r="AK5420" i="1"/>
  <c r="AK5456" i="1"/>
  <c r="AK5531" i="1"/>
  <c r="AK5608" i="1"/>
  <c r="AK5715" i="1"/>
  <c r="AK5753" i="1"/>
  <c r="AK5982" i="1"/>
  <c r="AK6029" i="1"/>
  <c r="AK6080" i="1"/>
  <c r="AK6172" i="1"/>
  <c r="AK6218" i="1"/>
  <c r="AK6307" i="1"/>
  <c r="AK6374" i="1"/>
  <c r="AK6417" i="1"/>
  <c r="AK6483" i="1"/>
  <c r="AK6505" i="1"/>
  <c r="AK6569" i="1"/>
  <c r="AK6613" i="1"/>
  <c r="AK6634" i="1"/>
  <c r="AK6655" i="1"/>
  <c r="AK6719" i="1"/>
  <c r="AK6738" i="1"/>
  <c r="AK6760" i="1"/>
  <c r="AK6781" i="1"/>
  <c r="AK6820" i="1"/>
  <c r="AK2302" i="1"/>
  <c r="AK3421" i="1"/>
  <c r="AK3581" i="1"/>
  <c r="AK3938" i="1"/>
  <c r="AK4030" i="1"/>
  <c r="AK4336" i="1"/>
  <c r="AK4514" i="1"/>
  <c r="AK4801" i="1"/>
  <c r="AK2710" i="1"/>
  <c r="AK2948" i="1"/>
  <c r="AK3136" i="1"/>
  <c r="AK3289" i="1"/>
  <c r="AK3824" i="1"/>
  <c r="AK3939" i="1"/>
  <c r="AK4039" i="1"/>
  <c r="AK4235" i="1"/>
  <c r="AK4416" i="1"/>
  <c r="AK4677" i="1"/>
  <c r="AK4742" i="1"/>
  <c r="AK4802" i="1"/>
  <c r="AK5034" i="1"/>
  <c r="AK5094" i="1"/>
  <c r="AK5197" i="1"/>
  <c r="AK5252" i="1"/>
  <c r="AK5293" i="1"/>
  <c r="AK5342" i="1"/>
  <c r="AK5378" i="1"/>
  <c r="AK5422" i="1"/>
  <c r="AK5533" i="1"/>
  <c r="AK5684" i="1"/>
  <c r="AK5716" i="1"/>
  <c r="AK5754" i="1"/>
  <c r="AK5785" i="1"/>
  <c r="AK5824" i="1"/>
  <c r="AK5853" i="1"/>
  <c r="AK5910" i="1"/>
  <c r="AK6030" i="1"/>
  <c r="AK6058" i="1"/>
  <c r="AK6081" i="1"/>
  <c r="AK6130" i="1"/>
  <c r="AK6173" i="1"/>
  <c r="AK6219" i="1"/>
  <c r="AK6262" i="1"/>
  <c r="AK6286" i="1"/>
  <c r="AK6309" i="1"/>
  <c r="AK6398" i="1"/>
  <c r="AK6484" i="1"/>
  <c r="AK6506" i="1"/>
  <c r="AK6528" i="1"/>
  <c r="AK6570" i="1"/>
  <c r="AK6635" i="1"/>
  <c r="AK6656" i="1"/>
  <c r="AK6701" i="1"/>
  <c r="AK6720" i="1"/>
  <c r="AK6739" i="1"/>
  <c r="AK6782" i="1"/>
  <c r="AK6821" i="1"/>
  <c r="AK6844" i="1"/>
  <c r="AK6881" i="1"/>
  <c r="AK6902" i="1"/>
  <c r="AK6961" i="1"/>
  <c r="AK7021" i="1"/>
  <c r="AK7041" i="1"/>
  <c r="AK7101" i="1"/>
  <c r="AK7122" i="1"/>
  <c r="AK7161" i="1"/>
  <c r="AK7181" i="1"/>
  <c r="AK7202" i="1"/>
  <c r="AK7241" i="1"/>
  <c r="AK7301" i="1"/>
  <c r="AK7321" i="1"/>
  <c r="AK7388" i="1"/>
  <c r="AK7404" i="1"/>
  <c r="AK7486" i="1"/>
  <c r="AK7502" i="1"/>
  <c r="AK7518" i="1"/>
  <c r="AK7534" i="1"/>
  <c r="AK7550" i="1"/>
  <c r="AK7566" i="1"/>
  <c r="AK7614" i="1"/>
  <c r="AK7645" i="1"/>
  <c r="AK7676" i="1"/>
  <c r="AK7707" i="1"/>
  <c r="AK7724" i="1"/>
  <c r="AK7755" i="1"/>
  <c r="AK7786" i="1"/>
  <c r="AK7817" i="1"/>
  <c r="AK7848" i="1"/>
  <c r="AK7865" i="1"/>
  <c r="AK7896" i="1"/>
  <c r="AK7910" i="1"/>
  <c r="AK7924" i="1"/>
  <c r="AK7938" i="1"/>
  <c r="AK1219" i="1"/>
  <c r="AK1896" i="1"/>
  <c r="AK2949" i="1"/>
  <c r="AK3137" i="1"/>
  <c r="AK1220" i="1"/>
  <c r="AK2720" i="1"/>
  <c r="AK2977" i="1"/>
  <c r="AK3304" i="1"/>
  <c r="AK3591" i="1"/>
  <c r="AK3720" i="1"/>
  <c r="AK3825" i="1"/>
  <c r="AK3941" i="1"/>
  <c r="AK4236" i="1"/>
  <c r="AK4681" i="1"/>
  <c r="AK4877" i="1"/>
  <c r="AK4928" i="1"/>
  <c r="AK4992" i="1"/>
  <c r="AK5095" i="1"/>
  <c r="AK5153" i="1"/>
  <c r="AK5296" i="1"/>
  <c r="AK5379" i="1"/>
  <c r="AK5423" i="1"/>
  <c r="AK5501" i="1"/>
  <c r="AK5580" i="1"/>
  <c r="AK5717" i="1"/>
  <c r="AK5755" i="1"/>
  <c r="AK5787" i="1"/>
  <c r="AK5825" i="1"/>
  <c r="AK5854" i="1"/>
  <c r="AK6009" i="1"/>
  <c r="AK6031" i="1"/>
  <c r="AK6059" i="1"/>
  <c r="AK6082" i="1"/>
  <c r="AK6131" i="1"/>
  <c r="AK6174" i="1"/>
  <c r="AK6198" i="1"/>
  <c r="AK6220" i="1"/>
  <c r="AK6263" i="1"/>
  <c r="AK6310" i="1"/>
  <c r="AK6354" i="1"/>
  <c r="AK6399" i="1"/>
  <c r="AK6485" i="1"/>
  <c r="AK6507" i="1"/>
  <c r="AK6571" i="1"/>
  <c r="AK6594" i="1"/>
  <c r="AK6636" i="1"/>
  <c r="AK6657" i="1"/>
  <c r="AK6680" i="1"/>
  <c r="AK6702" i="1"/>
  <c r="AK6721" i="1"/>
  <c r="AK6740" i="1"/>
  <c r="AK6764" i="1"/>
  <c r="AK6783" i="1"/>
  <c r="AK6823" i="1"/>
  <c r="AK6845" i="1"/>
  <c r="AK6882" i="1"/>
  <c r="AK6962" i="1"/>
  <c r="AK6985" i="1"/>
  <c r="AK7022" i="1"/>
  <c r="AK7043" i="1"/>
  <c r="AK7102" i="1"/>
  <c r="AK7162" i="1"/>
  <c r="AK7182" i="1"/>
  <c r="AK7242" i="1"/>
  <c r="AK7263" i="1"/>
  <c r="AK7302" i="1"/>
  <c r="AK7322" i="1"/>
  <c r="AK7487" i="1"/>
  <c r="AK7503" i="1"/>
  <c r="AK7519" i="1"/>
  <c r="AK7535" i="1"/>
  <c r="AK7551" i="1"/>
  <c r="AK7567" i="1"/>
  <c r="AK7584" i="1"/>
  <c r="AK7615" i="1"/>
  <c r="AK7646" i="1"/>
  <c r="AK7677" i="1"/>
  <c r="AK7708" i="1"/>
  <c r="AK7725" i="1"/>
  <c r="AK7756" i="1"/>
  <c r="AK7787" i="1"/>
  <c r="AK7818" i="1"/>
  <c r="AK7866" i="1"/>
  <c r="AK7897" i="1"/>
  <c r="AK7911" i="1"/>
  <c r="AK2329" i="1"/>
  <c r="AK2983" i="1"/>
  <c r="AK3313" i="1"/>
  <c r="AK3592" i="1"/>
  <c r="AK4045" i="1"/>
  <c r="AK4156" i="1"/>
  <c r="AK4237" i="1"/>
  <c r="AK4438" i="1"/>
  <c r="AK4616" i="1"/>
  <c r="AK1276" i="1"/>
  <c r="AK2045" i="1"/>
  <c r="AK2481" i="1"/>
  <c r="AK2746" i="1"/>
  <c r="AK3011" i="1"/>
  <c r="AK3179" i="1"/>
  <c r="AK3335" i="1"/>
  <c r="AK3602" i="1"/>
  <c r="AK3735" i="1"/>
  <c r="AK3841" i="1"/>
  <c r="AK4348" i="1"/>
  <c r="AK4530" i="1"/>
  <c r="AK4623" i="1"/>
  <c r="AK4695" i="1"/>
  <c r="AK4885" i="1"/>
  <c r="AK4947" i="1"/>
  <c r="AK5055" i="1"/>
  <c r="AK5105" i="1"/>
  <c r="AK5161" i="1"/>
  <c r="AK5311" i="1"/>
  <c r="AK5349" i="1"/>
  <c r="AK5395" i="1"/>
  <c r="AK5473" i="1"/>
  <c r="AK5692" i="1"/>
  <c r="AK5763" i="1"/>
  <c r="AK5800" i="1"/>
  <c r="AK5857" i="1"/>
  <c r="AK5890" i="1"/>
  <c r="AK5915" i="1"/>
  <c r="AK5940" i="1"/>
  <c r="AK6012" i="1"/>
  <c r="AK6040" i="1"/>
  <c r="AK6086" i="1"/>
  <c r="AK6157" i="1"/>
  <c r="AK6180" i="1"/>
  <c r="AK6203" i="1"/>
  <c r="AK6292" i="1"/>
  <c r="AK262" i="1"/>
  <c r="AK3013" i="1"/>
  <c r="AK3604" i="1"/>
  <c r="AK3755" i="1"/>
  <c r="AK3870" i="1"/>
  <c r="AK3972" i="1"/>
  <c r="AK4161" i="1"/>
  <c r="AK4349" i="1"/>
  <c r="AK4455" i="1"/>
  <c r="AK4537" i="1"/>
  <c r="AK4763" i="1"/>
  <c r="AK4887" i="1"/>
  <c r="AK4997" i="1"/>
  <c r="AK5214" i="1"/>
  <c r="AK5262" i="1"/>
  <c r="AK5312" i="1"/>
  <c r="AK5397" i="1"/>
  <c r="AK5434" i="1"/>
  <c r="AK5507" i="1"/>
  <c r="AK5626" i="1"/>
  <c r="AK5732" i="1"/>
  <c r="AK5833" i="1"/>
  <c r="AK5967" i="1"/>
  <c r="AK5991" i="1"/>
  <c r="AK6087" i="1"/>
  <c r="AK6114" i="1"/>
  <c r="AK6135" i="1"/>
  <c r="AK6181" i="1"/>
  <c r="AK6225" i="1"/>
  <c r="AK6271" i="1"/>
  <c r="AK6314" i="1"/>
  <c r="AK6338" i="1"/>
  <c r="AK6360" i="1"/>
  <c r="AK6469" i="1"/>
  <c r="AK6491" i="1"/>
  <c r="AK6555" i="1"/>
  <c r="AK6620" i="1"/>
  <c r="AK6641" i="1"/>
  <c r="AK2850" i="1"/>
  <c r="AK3216" i="1"/>
  <c r="AK3472" i="1"/>
  <c r="AK4041" i="1"/>
  <c r="AK4350" i="1"/>
  <c r="AK4759" i="1"/>
  <c r="AK5021" i="1"/>
  <c r="AK5101" i="1"/>
  <c r="AK5317" i="1"/>
  <c r="AK5436" i="1"/>
  <c r="AK5499" i="1"/>
  <c r="AK5551" i="1"/>
  <c r="AK5602" i="1"/>
  <c r="AK5655" i="1"/>
  <c r="AK5705" i="1"/>
  <c r="AK5802" i="1"/>
  <c r="AK5887" i="1"/>
  <c r="AK5957" i="1"/>
  <c r="AK5992" i="1"/>
  <c r="AK6254" i="1"/>
  <c r="AK6315" i="1"/>
  <c r="AK6377" i="1"/>
  <c r="AK6404" i="1"/>
  <c r="AK6466" i="1"/>
  <c r="AK6552" i="1"/>
  <c r="AK6581" i="1"/>
  <c r="AK6605" i="1"/>
  <c r="AK6691" i="1"/>
  <c r="AK6749" i="1"/>
  <c r="AK6773" i="1"/>
  <c r="AK6801" i="1"/>
  <c r="AK6850" i="1"/>
  <c r="AK6926" i="1"/>
  <c r="AK6947" i="1"/>
  <c r="AK7047" i="1"/>
  <c r="AK7095" i="1"/>
  <c r="AK7116" i="1"/>
  <c r="AK7144" i="1"/>
  <c r="AK7192" i="1"/>
  <c r="AK7213" i="1"/>
  <c r="AK7240" i="1"/>
  <c r="AK7313" i="1"/>
  <c r="AK7355" i="1"/>
  <c r="AK7376" i="1"/>
  <c r="AK7413" i="1"/>
  <c r="AK7493" i="1"/>
  <c r="AK7553" i="1"/>
  <c r="AK7573" i="1"/>
  <c r="AK7591" i="1"/>
  <c r="AK7609" i="1"/>
  <c r="AK7631" i="1"/>
  <c r="AK7649" i="1"/>
  <c r="AK7706" i="1"/>
  <c r="AK7782" i="1"/>
  <c r="AK7802" i="1"/>
  <c r="AK2236" i="1"/>
  <c r="AK2851" i="1"/>
  <c r="AK3476" i="1"/>
  <c r="AK3658" i="1"/>
  <c r="AK3882" i="1"/>
  <c r="AK4046" i="1"/>
  <c r="AK4515" i="1"/>
  <c r="AK4637" i="1"/>
  <c r="AK4946" i="1"/>
  <c r="AK5256" i="1"/>
  <c r="AK5552" i="1"/>
  <c r="AK5603" i="1"/>
  <c r="AK5707" i="1"/>
  <c r="AK5804" i="1"/>
  <c r="AK5845" i="1"/>
  <c r="AK5889" i="1"/>
  <c r="AK5921" i="1"/>
  <c r="AK5959" i="1"/>
  <c r="AK5993" i="1"/>
  <c r="AK6025" i="1"/>
  <c r="AK6061" i="1"/>
  <c r="AK6096" i="1"/>
  <c r="AK6160" i="1"/>
  <c r="AK6189" i="1"/>
  <c r="AK6287" i="1"/>
  <c r="AK6345" i="1"/>
  <c r="AK6435" i="1"/>
  <c r="AK6495" i="1"/>
  <c r="AK6521" i="1"/>
  <c r="AK6666" i="1"/>
  <c r="AK6722" i="1"/>
  <c r="AK6802" i="1"/>
  <c r="AK6829" i="1"/>
  <c r="AK6876" i="1"/>
  <c r="AK6900" i="1"/>
  <c r="AK6973" i="1"/>
  <c r="AK7070" i="1"/>
  <c r="AK7118" i="1"/>
  <c r="AK7167" i="1"/>
  <c r="AK7267" i="1"/>
  <c r="AK7288" i="1"/>
  <c r="AK7335" i="1"/>
  <c r="AK7356" i="1"/>
  <c r="AK7395" i="1"/>
  <c r="AK2460" i="1"/>
  <c r="AK3663" i="1"/>
  <c r="AK3886" i="1"/>
  <c r="AK4055" i="1"/>
  <c r="AK4367" i="1"/>
  <c r="AK4518" i="1"/>
  <c r="AK4848" i="1"/>
  <c r="AK5023" i="1"/>
  <c r="AK5324" i="1"/>
  <c r="AK5380" i="1"/>
  <c r="AK5553" i="1"/>
  <c r="AK5604" i="1"/>
  <c r="AK5656" i="1"/>
  <c r="AK5805" i="1"/>
  <c r="AK5960" i="1"/>
  <c r="AK6161" i="1"/>
  <c r="AK6223" i="1"/>
  <c r="AK6255" i="1"/>
  <c r="AK6288" i="1"/>
  <c r="AK6316" i="1"/>
  <c r="AK6379" i="1"/>
  <c r="AK6467" i="1"/>
  <c r="AK6496" i="1"/>
  <c r="AK6553" i="1"/>
  <c r="AK6582" i="1"/>
  <c r="AK6606" i="1"/>
  <c r="AK6639" i="1"/>
  <c r="AK6692" i="1"/>
  <c r="AK6750" i="1"/>
  <c r="AK6774" i="1"/>
  <c r="AK6803" i="1"/>
  <c r="AK6851" i="1"/>
  <c r="AK6927" i="1"/>
  <c r="AK2461" i="1"/>
  <c r="AK2852" i="1"/>
  <c r="AK3481" i="1"/>
  <c r="AK3664" i="1"/>
  <c r="AK3888" i="1"/>
  <c r="AK4209" i="1"/>
  <c r="AK4642" i="1"/>
  <c r="AK4849" i="1"/>
  <c r="AK4949" i="1"/>
  <c r="AK5177" i="1"/>
  <c r="AK5258" i="1"/>
  <c r="AK5444" i="1"/>
  <c r="AK5503" i="1"/>
  <c r="AK5606" i="1"/>
  <c r="AK5658" i="1"/>
  <c r="AK5760" i="1"/>
  <c r="AK5925" i="1"/>
  <c r="AK5962" i="1"/>
  <c r="AK5994" i="1"/>
  <c r="AK6065" i="1"/>
  <c r="AK6097" i="1"/>
  <c r="AK6163" i="1"/>
  <c r="AK6346" i="1"/>
  <c r="AK6409" i="1"/>
  <c r="AK6436" i="1"/>
  <c r="AK6522" i="1"/>
  <c r="AK6723" i="1"/>
  <c r="AK6804" i="1"/>
  <c r="AK6830" i="1"/>
  <c r="AK6877" i="1"/>
  <c r="AK6903" i="1"/>
  <c r="AK6951" i="1"/>
  <c r="AK6974" i="1"/>
  <c r="AK7001" i="1"/>
  <c r="AK7071" i="1"/>
  <c r="AK7119" i="1"/>
  <c r="AK7216" i="1"/>
  <c r="AK7268" i="1"/>
  <c r="AK7396" i="1"/>
  <c r="AK2891" i="1"/>
  <c r="AK3225" i="1"/>
  <c r="AK3484" i="1"/>
  <c r="AK3667" i="1"/>
  <c r="AK4077" i="1"/>
  <c r="AK4386" i="1"/>
  <c r="AK4764" i="1"/>
  <c r="AK5024" i="1"/>
  <c r="AK5183" i="1"/>
  <c r="AK5259" i="1"/>
  <c r="AK5325" i="1"/>
  <c r="AK5392" i="1"/>
  <c r="AK5505" i="1"/>
  <c r="AK5555" i="1"/>
  <c r="AK5609" i="1"/>
  <c r="AK5710" i="1"/>
  <c r="AK5893" i="1"/>
  <c r="AK5928" i="1"/>
  <c r="AK6133" i="1"/>
  <c r="AK6164" i="1"/>
  <c r="AK6193" i="1"/>
  <c r="AK6226" i="1"/>
  <c r="AK6256" i="1"/>
  <c r="AK6289" i="1"/>
  <c r="AK3485" i="1"/>
  <c r="AK3889" i="1"/>
  <c r="AK4081" i="1"/>
  <c r="AK4387" i="1"/>
  <c r="AK4662" i="1"/>
  <c r="AK4950" i="1"/>
  <c r="AK5119" i="1"/>
  <c r="AK5445" i="1"/>
  <c r="AK5556" i="1"/>
  <c r="AK5610" i="1"/>
  <c r="AK5761" i="1"/>
  <c r="AK5808" i="1"/>
  <c r="AK5929" i="1"/>
  <c r="AK5995" i="1"/>
  <c r="AK6066" i="1"/>
  <c r="AK6099" i="1"/>
  <c r="AK6349" i="1"/>
  <c r="AK6439" i="1"/>
  <c r="AK6614" i="1"/>
  <c r="AK6724" i="1"/>
  <c r="AK6777" i="1"/>
  <c r="AK6805" i="1"/>
  <c r="AK6831" i="1"/>
  <c r="AK6906" i="1"/>
  <c r="AK6954" i="1"/>
  <c r="AK6975" i="1"/>
  <c r="AK7002" i="1"/>
  <c r="AK7072" i="1"/>
  <c r="AK7172" i="1"/>
  <c r="AK7269" i="1"/>
  <c r="AK7339" i="1"/>
  <c r="AK7360" i="1"/>
  <c r="AK7397" i="1"/>
  <c r="AK2492" i="1"/>
  <c r="AK2986" i="1"/>
  <c r="AK3228" i="1"/>
  <c r="AK3491" i="1"/>
  <c r="AK3729" i="1"/>
  <c r="AK4084" i="1"/>
  <c r="AK4768" i="1"/>
  <c r="AK4955" i="1"/>
  <c r="AK5184" i="1"/>
  <c r="AK5263" i="1"/>
  <c r="AK5326" i="1"/>
  <c r="AK5398" i="1"/>
  <c r="AK5446" i="1"/>
  <c r="AK5506" i="1"/>
  <c r="AK5559" i="1"/>
  <c r="AK5711" i="1"/>
  <c r="AK5762" i="1"/>
  <c r="AK5894" i="1"/>
  <c r="AK5931" i="1"/>
  <c r="AK5966" i="1"/>
  <c r="AK6134" i="1"/>
  <c r="AK6165" i="1"/>
  <c r="AK6199" i="1"/>
  <c r="AK6227" i="1"/>
  <c r="AK6257" i="1"/>
  <c r="AK6383" i="1"/>
  <c r="AK6443" i="1"/>
  <c r="AK6498" i="1"/>
  <c r="AK6529" i="1"/>
  <c r="AK6584" i="1"/>
  <c r="AK6615" i="1"/>
  <c r="AK6670" i="1"/>
  <c r="AK6752" i="1"/>
  <c r="AK6854" i="1"/>
  <c r="AK6880" i="1"/>
  <c r="AK6929" i="1"/>
  <c r="AK7003" i="1"/>
  <c r="AK7026" i="1"/>
  <c r="AK7050" i="1"/>
  <c r="AK7126" i="1"/>
  <c r="AK7147" i="1"/>
  <c r="AK7195" i="1"/>
  <c r="AK7222" i="1"/>
  <c r="AK7244" i="1"/>
  <c r="AK7292" i="1"/>
  <c r="AK7316" i="1"/>
  <c r="AK7340" i="1"/>
  <c r="AK7379" i="1"/>
  <c r="AK7419" i="1"/>
  <c r="AK2991" i="1"/>
  <c r="AK3229" i="1"/>
  <c r="AK3500" i="1"/>
  <c r="AK3890" i="1"/>
  <c r="AK5122" i="1"/>
  <c r="AK5264" i="1"/>
  <c r="AK5399" i="1"/>
  <c r="AK5665" i="1"/>
  <c r="AK5764" i="1"/>
  <c r="AK5810" i="1"/>
  <c r="AK5855" i="1"/>
  <c r="AK5933" i="1"/>
  <c r="AK5997" i="1"/>
  <c r="AK6035" i="1"/>
  <c r="AK6067" i="1"/>
  <c r="AK6259" i="1"/>
  <c r="AK6293" i="1"/>
  <c r="AK6324" i="1"/>
  <c r="AK6355" i="1"/>
  <c r="AK6413" i="1"/>
  <c r="AK6470" i="1"/>
  <c r="AK6530" i="1"/>
  <c r="AK6556" i="1"/>
  <c r="AK6617" i="1"/>
  <c r="AK6642" i="1"/>
  <c r="AK6729" i="1"/>
  <c r="AK6806" i="1"/>
  <c r="AK6832" i="1"/>
  <c r="AK6907" i="1"/>
  <c r="AK6955" i="1"/>
  <c r="AK6976" i="1"/>
  <c r="AK7004" i="1"/>
  <c r="AK7052" i="1"/>
  <c r="AK7074" i="1"/>
  <c r="AK7100" i="1"/>
  <c r="AK7173" i="1"/>
  <c r="AK7223" i="1"/>
  <c r="AK7270" i="1"/>
  <c r="AK7361" i="1"/>
  <c r="AK138" i="1"/>
  <c r="AK1630" i="1"/>
  <c r="AK3315" i="1"/>
  <c r="AK3514" i="1"/>
  <c r="AK3759" i="1"/>
  <c r="AK4407" i="1"/>
  <c r="AK4794" i="1"/>
  <c r="AK4883" i="1"/>
  <c r="AK5128" i="1"/>
  <c r="AK5268" i="1"/>
  <c r="AK5460" i="1"/>
  <c r="AK5510" i="1"/>
  <c r="AK5729" i="1"/>
  <c r="AK5816" i="1"/>
  <c r="AK5858" i="1"/>
  <c r="AK5897" i="1"/>
  <c r="AK6006" i="1"/>
  <c r="AK6041" i="1"/>
  <c r="AK1627" i="1"/>
  <c r="AK2722" i="1"/>
  <c r="AK4344" i="1"/>
  <c r="AK4582" i="1"/>
  <c r="AK4890" i="1"/>
  <c r="AK5003" i="1"/>
  <c r="AK5348" i="1"/>
  <c r="AK5520" i="1"/>
  <c r="AK5587" i="1"/>
  <c r="AK5669" i="1"/>
  <c r="AK5736" i="1"/>
  <c r="AK5871" i="1"/>
  <c r="AK5934" i="1"/>
  <c r="AK5976" i="1"/>
  <c r="AK6024" i="1"/>
  <c r="AK6209" i="1"/>
  <c r="AK6299" i="1"/>
  <c r="AK6342" i="1"/>
  <c r="AK6385" i="1"/>
  <c r="AK6500" i="1"/>
  <c r="AK6538" i="1"/>
  <c r="AK6573" i="1"/>
  <c r="AK6651" i="1"/>
  <c r="AK6689" i="1"/>
  <c r="AK6732" i="1"/>
  <c r="AK6796" i="1"/>
  <c r="AK6931" i="1"/>
  <c r="AK7115" i="1"/>
  <c r="AK7210" i="1"/>
  <c r="AK7305" i="1"/>
  <c r="AK7383" i="1"/>
  <c r="AK7428" i="1"/>
  <c r="AK7472" i="1"/>
  <c r="AK7491" i="1"/>
  <c r="AK7510" i="1"/>
  <c r="AK7592" i="1"/>
  <c r="AK7633" i="1"/>
  <c r="AK7692" i="1"/>
  <c r="AK7731" i="1"/>
  <c r="AK7772" i="1"/>
  <c r="AK7850" i="1"/>
  <c r="AK7939" i="1"/>
  <c r="AK8210" i="1"/>
  <c r="AK8239" i="1"/>
  <c r="AK8268" i="1"/>
  <c r="AK8282" i="1"/>
  <c r="AK8296" i="1"/>
  <c r="AK8310" i="1"/>
  <c r="AK8324" i="1"/>
  <c r="AK8338" i="1"/>
  <c r="AK8352" i="1"/>
  <c r="AK8366" i="1"/>
  <c r="AK8380" i="1"/>
  <c r="AK8394" i="1"/>
  <c r="AK8408" i="1"/>
  <c r="AK8422" i="1"/>
  <c r="AK8436" i="1"/>
  <c r="AK8450" i="1"/>
  <c r="AK8464" i="1"/>
  <c r="AK8478" i="1"/>
  <c r="AK8492" i="1"/>
  <c r="AK8506" i="1"/>
  <c r="AK8520" i="1"/>
  <c r="AK8534" i="1"/>
  <c r="AK8548" i="1"/>
  <c r="AK8562" i="1"/>
  <c r="AK8576" i="1"/>
  <c r="AK8590" i="1"/>
  <c r="AK8604" i="1"/>
  <c r="AK8618" i="1"/>
  <c r="AK8632" i="1"/>
  <c r="AK8646" i="1"/>
  <c r="AK8660" i="1"/>
  <c r="AK8674" i="1"/>
  <c r="AK8688" i="1"/>
  <c r="AK8702" i="1"/>
  <c r="AK8716" i="1"/>
  <c r="AK8730" i="1"/>
  <c r="AK8744" i="1"/>
  <c r="AK8758" i="1"/>
  <c r="AK8772" i="1"/>
  <c r="AK8786" i="1"/>
  <c r="AK3237" i="1"/>
  <c r="AK4345" i="1"/>
  <c r="AK4758" i="1"/>
  <c r="AK5130" i="1"/>
  <c r="AK5233" i="1"/>
  <c r="AK5428" i="1"/>
  <c r="AK5814" i="1"/>
  <c r="AK5935" i="1"/>
  <c r="AK6120" i="1"/>
  <c r="AK6463" i="1"/>
  <c r="AK6619" i="1"/>
  <c r="AK6766" i="1"/>
  <c r="AK6834" i="1"/>
  <c r="AK6866" i="1"/>
  <c r="AK6895" i="1"/>
  <c r="AK6964" i="1"/>
  <c r="AK6992" i="1"/>
  <c r="AK7030" i="1"/>
  <c r="AK7056" i="1"/>
  <c r="AK7087" i="1"/>
  <c r="AK7151" i="1"/>
  <c r="AK7243" i="1"/>
  <c r="AK7273" i="1"/>
  <c r="AK7333" i="1"/>
  <c r="AK7362" i="1"/>
  <c r="AK7385" i="1"/>
  <c r="AK7409" i="1"/>
  <c r="AK7430" i="1"/>
  <c r="AK7533" i="1"/>
  <c r="AK7574" i="1"/>
  <c r="AK7652" i="1"/>
  <c r="AK7672" i="1"/>
  <c r="AK7693" i="1"/>
  <c r="AK7713" i="1"/>
  <c r="AK7750" i="1"/>
  <c r="AK7791" i="1"/>
  <c r="AK7811" i="1"/>
  <c r="AK7829" i="1"/>
  <c r="AK7851" i="1"/>
  <c r="AK7869" i="1"/>
  <c r="AK7887" i="1"/>
  <c r="AK7905" i="1"/>
  <c r="AK7923" i="1"/>
  <c r="AK7955" i="1"/>
  <c r="AK7970" i="1"/>
  <c r="AK7985" i="1"/>
  <c r="AK8000" i="1"/>
  <c r="AK8015" i="1"/>
  <c r="AK8030" i="1"/>
  <c r="AK8045" i="1"/>
  <c r="AK8060" i="1"/>
  <c r="AK8075" i="1"/>
  <c r="AK8091" i="1"/>
  <c r="AK8106" i="1"/>
  <c r="AK8121" i="1"/>
  <c r="AK8136" i="1"/>
  <c r="AK8151" i="1"/>
  <c r="AK8166" i="1"/>
  <c r="AK8181" i="1"/>
  <c r="AK8196" i="1"/>
  <c r="AK8225" i="1"/>
  <c r="AK8254" i="1"/>
  <c r="AK1647" i="1"/>
  <c r="AK2737" i="1"/>
  <c r="AK3601" i="1"/>
  <c r="AK3891" i="1"/>
  <c r="AK4389" i="1"/>
  <c r="AK5018" i="1"/>
  <c r="AK5138" i="1"/>
  <c r="AK5429" i="1"/>
  <c r="AK5523" i="1"/>
  <c r="AK5588" i="1"/>
  <c r="AK5737" i="1"/>
  <c r="AK5823" i="1"/>
  <c r="AK5872" i="1"/>
  <c r="AK5936" i="1"/>
  <c r="AK5983" i="1"/>
  <c r="AK6211" i="1"/>
  <c r="AK6386" i="1"/>
  <c r="AK6464" i="1"/>
  <c r="AK6539" i="1"/>
  <c r="AK6576" i="1"/>
  <c r="AK6690" i="1"/>
  <c r="AK6733" i="1"/>
  <c r="AK6797" i="1"/>
  <c r="AK6933" i="1"/>
  <c r="AK6965" i="1"/>
  <c r="AK7031" i="1"/>
  <c r="AK7211" i="1"/>
  <c r="AK7246" i="1"/>
  <c r="AK7306" i="1"/>
  <c r="AK7473" i="1"/>
  <c r="AK7492" i="1"/>
  <c r="AK7511" i="1"/>
  <c r="AK7554" i="1"/>
  <c r="AK7593" i="1"/>
  <c r="AK7634" i="1"/>
  <c r="AK7654" i="1"/>
  <c r="AK7732" i="1"/>
  <c r="AK7773" i="1"/>
  <c r="AK7831" i="1"/>
  <c r="AK7940" i="1"/>
  <c r="AK8211" i="1"/>
  <c r="AK8240" i="1"/>
  <c r="AK8269" i="1"/>
  <c r="AK8283" i="1"/>
  <c r="AK8297" i="1"/>
  <c r="AK8311" i="1"/>
  <c r="AK8325" i="1"/>
  <c r="AK8339" i="1"/>
  <c r="AK8353" i="1"/>
  <c r="AK8367" i="1"/>
  <c r="AK8381" i="1"/>
  <c r="AK8395" i="1"/>
  <c r="AK8437" i="1"/>
  <c r="AK8451" i="1"/>
  <c r="AK8465" i="1"/>
  <c r="AK8479" i="1"/>
  <c r="AK8493" i="1"/>
  <c r="AK8507" i="1"/>
  <c r="AK2820" i="1"/>
  <c r="AK3316" i="1"/>
  <c r="AK3910" i="1"/>
  <c r="AK4909" i="1"/>
  <c r="AK5353" i="1"/>
  <c r="AK5524" i="1"/>
  <c r="AK5677" i="1"/>
  <c r="AK5937" i="1"/>
  <c r="AK6083" i="1"/>
  <c r="AK6175" i="1"/>
  <c r="AK6265" i="1"/>
  <c r="AK6344" i="1"/>
  <c r="AK6429" i="1"/>
  <c r="AK6465" i="1"/>
  <c r="AK6580" i="1"/>
  <c r="AK6767" i="1"/>
  <c r="AK6835" i="1"/>
  <c r="AK6867" i="1"/>
  <c r="AK6896" i="1"/>
  <c r="AK6934" i="1"/>
  <c r="AK6968" i="1"/>
  <c r="AK6993" i="1"/>
  <c r="AK7061" i="1"/>
  <c r="AK7088" i="1"/>
  <c r="AK7123" i="1"/>
  <c r="AK7153" i="1"/>
  <c r="AK7184" i="1"/>
  <c r="AK7274" i="1"/>
  <c r="AK7334" i="1"/>
  <c r="AK7363" i="1"/>
  <c r="AK7386" i="1"/>
  <c r="AK7410" i="1"/>
  <c r="AK7431" i="1"/>
  <c r="AK7452" i="1"/>
  <c r="AK7512" i="1"/>
  <c r="AK7556" i="1"/>
  <c r="AK7575" i="1"/>
  <c r="AK7616" i="1"/>
  <c r="AK7694" i="1"/>
  <c r="AK7714" i="1"/>
  <c r="AK7754" i="1"/>
  <c r="AK7792" i="1"/>
  <c r="AK7812" i="1"/>
  <c r="AK7852" i="1"/>
  <c r="AK7870" i="1"/>
  <c r="AK7888" i="1"/>
  <c r="AK7906" i="1"/>
  <c r="AK7956" i="1"/>
  <c r="AK7971" i="1"/>
  <c r="AK7986" i="1"/>
  <c r="AK8001" i="1"/>
  <c r="AK8016" i="1"/>
  <c r="AK8031" i="1"/>
  <c r="AK8046" i="1"/>
  <c r="AK8061" i="1"/>
  <c r="AK8077" i="1"/>
  <c r="AK1950" i="1"/>
  <c r="AK3967" i="1"/>
  <c r="AK4159" i="1"/>
  <c r="AK4393" i="1"/>
  <c r="AK4771" i="1"/>
  <c r="AK5050" i="1"/>
  <c r="AK5154" i="1"/>
  <c r="AK5435" i="1"/>
  <c r="AK5525" i="1"/>
  <c r="AK5680" i="1"/>
  <c r="AK5738" i="1"/>
  <c r="AK5877" i="1"/>
  <c r="AK5939" i="1"/>
  <c r="AK5988" i="1"/>
  <c r="AK6136" i="1"/>
  <c r="AK6267" i="1"/>
  <c r="AK6348" i="1"/>
  <c r="AK6468" i="1"/>
  <c r="AK6540" i="1"/>
  <c r="AK6583" i="1"/>
  <c r="AK6621" i="1"/>
  <c r="AK6699" i="1"/>
  <c r="AK6734" i="1"/>
  <c r="AK6969" i="1"/>
  <c r="AK7032" i="1"/>
  <c r="AK7062" i="1"/>
  <c r="AK7127" i="1"/>
  <c r="AK7154" i="1"/>
  <c r="AK7185" i="1"/>
  <c r="AK7212" i="1"/>
  <c r="AK7250" i="1"/>
  <c r="AK7276" i="1"/>
  <c r="AK7307" i="1"/>
  <c r="AK7337" i="1"/>
  <c r="AK7453" i="1"/>
  <c r="AK7474" i="1"/>
  <c r="AK7514" i="1"/>
  <c r="AK7536" i="1"/>
  <c r="AK7635" i="1"/>
  <c r="AK7655" i="1"/>
  <c r="AK7675" i="1"/>
  <c r="AK7696" i="1"/>
  <c r="AK7733" i="1"/>
  <c r="AK7774" i="1"/>
  <c r="AK7794" i="1"/>
  <c r="AK7832" i="1"/>
  <c r="AK7925" i="1"/>
  <c r="AK7941" i="1"/>
  <c r="AK1951" i="1"/>
  <c r="AK3317" i="1"/>
  <c r="AK3643" i="1"/>
  <c r="AK3970" i="1"/>
  <c r="AK4417" i="1"/>
  <c r="AK4621" i="1"/>
  <c r="AK5354" i="1"/>
  <c r="AK5526" i="1"/>
  <c r="AK5600" i="1"/>
  <c r="AK5682" i="1"/>
  <c r="AK5826" i="1"/>
  <c r="AK5878" i="1"/>
  <c r="AK6043" i="1"/>
  <c r="AK6085" i="1"/>
  <c r="AK6269" i="1"/>
  <c r="AK6430" i="1"/>
  <c r="AK6509" i="1"/>
  <c r="AK6585" i="1"/>
  <c r="AK6659" i="1"/>
  <c r="AK6703" i="1"/>
  <c r="AK6768" i="1"/>
  <c r="AK6836" i="1"/>
  <c r="AK6868" i="1"/>
  <c r="AK7063" i="1"/>
  <c r="AK7251" i="1"/>
  <c r="AK7338" i="1"/>
  <c r="AK7364" i="1"/>
  <c r="AK7390" i="1"/>
  <c r="AK7411" i="1"/>
  <c r="AK7432" i="1"/>
  <c r="AK7454" i="1"/>
  <c r="AK7475" i="1"/>
  <c r="AK7494" i="1"/>
  <c r="AK7557" i="1"/>
  <c r="AK7576" i="1"/>
  <c r="AK7596" i="1"/>
  <c r="AK7617" i="1"/>
  <c r="AK7715" i="1"/>
  <c r="AK7813" i="1"/>
  <c r="AK7833" i="1"/>
  <c r="AK7853" i="1"/>
  <c r="AK7871" i="1"/>
  <c r="AK7889" i="1"/>
  <c r="AK7957" i="1"/>
  <c r="AK7972" i="1"/>
  <c r="AK7987" i="1"/>
  <c r="AK8002" i="1"/>
  <c r="AK8017" i="1"/>
  <c r="AK8032" i="1"/>
  <c r="AK8047" i="1"/>
  <c r="AK8063" i="1"/>
  <c r="AK8078" i="1"/>
  <c r="AK8093" i="1"/>
  <c r="AK8108" i="1"/>
  <c r="AK8123" i="1"/>
  <c r="AK8138" i="1"/>
  <c r="AK8153" i="1"/>
  <c r="AK8168" i="1"/>
  <c r="AK8183" i="1"/>
  <c r="AK8198" i="1"/>
  <c r="AK8227" i="1"/>
  <c r="AK8256" i="1"/>
  <c r="AK2835" i="1"/>
  <c r="AK3337" i="1"/>
  <c r="AK4168" i="1"/>
  <c r="AK4443" i="1"/>
  <c r="AK5052" i="1"/>
  <c r="AK5265" i="1"/>
  <c r="AK5687" i="1"/>
  <c r="AK5742" i="1"/>
  <c r="AK5879" i="1"/>
  <c r="AK5989" i="1"/>
  <c r="AK6137" i="1"/>
  <c r="AK6270" i="1"/>
  <c r="AK6391" i="1"/>
  <c r="AK6510" i="1"/>
  <c r="AK6542" i="1"/>
  <c r="AK6735" i="1"/>
  <c r="AK6871" i="1"/>
  <c r="AK6908" i="1"/>
  <c r="AK6937" i="1"/>
  <c r="AK6970" i="1"/>
  <c r="AK7033" i="1"/>
  <c r="AK7064" i="1"/>
  <c r="AK7092" i="1"/>
  <c r="AK7128" i="1"/>
  <c r="AK7215" i="1"/>
  <c r="AK7281" i="1"/>
  <c r="AK7308" i="1"/>
  <c r="AK7455" i="1"/>
  <c r="AK7517" i="1"/>
  <c r="AK7537" i="1"/>
  <c r="AK7598" i="1"/>
  <c r="AK7636" i="1"/>
  <c r="AK7656" i="1"/>
  <c r="AK7697" i="1"/>
  <c r="AK7734" i="1"/>
  <c r="AK7775" i="1"/>
  <c r="AK7795" i="1"/>
  <c r="AK7834" i="1"/>
  <c r="AK7909" i="1"/>
  <c r="AK7926" i="1"/>
  <c r="AK7942" i="1"/>
  <c r="AK8213" i="1"/>
  <c r="AK8242" i="1"/>
  <c r="AK8271" i="1"/>
  <c r="AK8285" i="1"/>
  <c r="AK8299" i="1"/>
  <c r="AK8313" i="1"/>
  <c r="AK8327" i="1"/>
  <c r="AK8341" i="1"/>
  <c r="AK8355" i="1"/>
  <c r="AK8369" i="1"/>
  <c r="AK8383" i="1"/>
  <c r="AK8397" i="1"/>
  <c r="AK8411" i="1"/>
  <c r="AK8425" i="1"/>
  <c r="AK8439" i="1"/>
  <c r="AK8453" i="1"/>
  <c r="AK8467" i="1"/>
  <c r="AK8481" i="1"/>
  <c r="AK8495" i="1"/>
  <c r="AK8509" i="1"/>
  <c r="AK8523" i="1"/>
  <c r="AK8537" i="1"/>
  <c r="AK8551" i="1"/>
  <c r="AK8565" i="1"/>
  <c r="AK8579" i="1"/>
  <c r="AK8593" i="1"/>
  <c r="AK8607" i="1"/>
  <c r="AK8621" i="1"/>
  <c r="AK8635" i="1"/>
  <c r="AK8649" i="1"/>
  <c r="AK8663" i="1"/>
  <c r="AK8677" i="1"/>
  <c r="AK8691" i="1"/>
  <c r="AK8705" i="1"/>
  <c r="AK8719" i="1"/>
  <c r="AK8733" i="1"/>
  <c r="AK8747" i="1"/>
  <c r="AK8761" i="1"/>
  <c r="AK8775" i="1"/>
  <c r="AK3346" i="1"/>
  <c r="AK3974" i="1"/>
  <c r="AK4452" i="1"/>
  <c r="AK4796" i="1"/>
  <c r="AK5059" i="1"/>
  <c r="AK5160" i="1"/>
  <c r="AK5280" i="1"/>
  <c r="AK5459" i="1"/>
  <c r="AK5882" i="1"/>
  <c r="AK5947" i="1"/>
  <c r="AK5990" i="1"/>
  <c r="AK6089" i="1"/>
  <c r="AK6138" i="1"/>
  <c r="AK6183" i="1"/>
  <c r="AK6228" i="1"/>
  <c r="AK6272" i="1"/>
  <c r="AK6359" i="1"/>
  <c r="AK6395" i="1"/>
  <c r="AK6549" i="1"/>
  <c r="AK6589" i="1"/>
  <c r="AK6662" i="1"/>
  <c r="AK6811" i="1"/>
  <c r="AK6909" i="1"/>
  <c r="AK6941" i="1"/>
  <c r="AK6971" i="1"/>
  <c r="AK7034" i="1"/>
  <c r="AK7096" i="1"/>
  <c r="AK7129" i="1"/>
  <c r="AK7224" i="1"/>
  <c r="AK7283" i="1"/>
  <c r="AK7436" i="1"/>
  <c r="AK7456" i="1"/>
  <c r="AK7538" i="1"/>
  <c r="AK7600" i="1"/>
  <c r="AK7637" i="1"/>
  <c r="AK7657" i="1"/>
  <c r="AK7678" i="1"/>
  <c r="AK7698" i="1"/>
  <c r="AK7738" i="1"/>
  <c r="AK7776" i="1"/>
  <c r="AK7796" i="1"/>
  <c r="AK7816" i="1"/>
  <c r="AK7892" i="1"/>
  <c r="AK7927" i="1"/>
  <c r="AK7943" i="1"/>
  <c r="AK8214" i="1"/>
  <c r="AK8243" i="1"/>
  <c r="AK8272" i="1"/>
  <c r="AK8286" i="1"/>
  <c r="AK8300" i="1"/>
  <c r="AK8314" i="1"/>
  <c r="AK8328" i="1"/>
  <c r="AK8342" i="1"/>
  <c r="AK8356" i="1"/>
  <c r="AK8370" i="1"/>
  <c r="AK8384" i="1"/>
  <c r="AK8398" i="1"/>
  <c r="AK8412" i="1"/>
  <c r="AK8426" i="1"/>
  <c r="AK8440" i="1"/>
  <c r="AK8454" i="1"/>
  <c r="AK8468" i="1"/>
  <c r="AK8482" i="1"/>
  <c r="AK8496" i="1"/>
  <c r="AK8510" i="1"/>
  <c r="AK8524" i="1"/>
  <c r="AK8538" i="1"/>
  <c r="AK8552" i="1"/>
  <c r="AK8566" i="1"/>
  <c r="AK8580" i="1"/>
  <c r="AK8594" i="1"/>
  <c r="AK8608" i="1"/>
  <c r="AK8622" i="1"/>
  <c r="AK8636" i="1"/>
  <c r="AK8650" i="1"/>
  <c r="AK8664" i="1"/>
  <c r="AK8678" i="1"/>
  <c r="AK8692" i="1"/>
  <c r="AK8706" i="1"/>
  <c r="AK8720" i="1"/>
  <c r="AK8734" i="1"/>
  <c r="AK8748" i="1"/>
  <c r="AK8762" i="1"/>
  <c r="AK8776" i="1"/>
  <c r="AK2070" i="1"/>
  <c r="AK3650" i="1"/>
  <c r="AK4170" i="1"/>
  <c r="AK4453" i="1"/>
  <c r="AK4921" i="1"/>
  <c r="AK5060" i="1"/>
  <c r="AK5162" i="1"/>
  <c r="AK5369" i="1"/>
  <c r="AK5689" i="1"/>
  <c r="AK5765" i="1"/>
  <c r="AK5895" i="1"/>
  <c r="AK5948" i="1"/>
  <c r="AK6045" i="1"/>
  <c r="AK6312" i="1"/>
  <c r="AK6432" i="1"/>
  <c r="AK6475" i="1"/>
  <c r="AK6513" i="1"/>
  <c r="AK6550" i="1"/>
  <c r="AK6590" i="1"/>
  <c r="AK6625" i="1"/>
  <c r="AK6705" i="1"/>
  <c r="AK6772" i="1"/>
  <c r="AK7006" i="1"/>
  <c r="AK7067" i="1"/>
  <c r="AK7097" i="1"/>
  <c r="AK7189" i="1"/>
  <c r="AK7253" i="1"/>
  <c r="AK7284" i="1"/>
  <c r="AK7312" i="1"/>
  <c r="AK7343" i="1"/>
  <c r="AK7366" i="1"/>
  <c r="AK7392" i="1"/>
  <c r="AK7437" i="1"/>
  <c r="AK7458" i="1"/>
  <c r="AK7477" i="1"/>
  <c r="AK7496" i="1"/>
  <c r="AK7559" i="1"/>
  <c r="AK7578" i="1"/>
  <c r="AK7619" i="1"/>
  <c r="AK7659" i="1"/>
  <c r="AK7717" i="1"/>
  <c r="AK7758" i="1"/>
  <c r="AK7837" i="1"/>
  <c r="AK7855" i="1"/>
  <c r="AK7873" i="1"/>
  <c r="AK7959" i="1"/>
  <c r="AK7974" i="1"/>
  <c r="AK7989" i="1"/>
  <c r="AK8004" i="1"/>
  <c r="AK8019" i="1"/>
  <c r="AK8035" i="1"/>
  <c r="AK8050" i="1"/>
  <c r="AK8065" i="1"/>
  <c r="AK8080" i="1"/>
  <c r="AK8095" i="1"/>
  <c r="AK8110" i="1"/>
  <c r="AK8125" i="1"/>
  <c r="AK8140" i="1"/>
  <c r="AK8155" i="1"/>
  <c r="AK8170" i="1"/>
  <c r="AK8185" i="1"/>
  <c r="AK8200" i="1"/>
  <c r="AK8229" i="1"/>
  <c r="AK2154" i="1"/>
  <c r="AK3021" i="1"/>
  <c r="AK3763" i="1"/>
  <c r="AK3982" i="1"/>
  <c r="AK4262" i="1"/>
  <c r="AK4465" i="1"/>
  <c r="AK4682" i="1"/>
  <c r="AK4964" i="1"/>
  <c r="AK5068" i="1"/>
  <c r="AK5165" i="1"/>
  <c r="AK5476" i="1"/>
  <c r="AK5630" i="1"/>
  <c r="AK5779" i="1"/>
  <c r="AK5898" i="1"/>
  <c r="AK5950" i="1"/>
  <c r="AK6007" i="1"/>
  <c r="AK6049" i="1"/>
  <c r="AK6104" i="1"/>
  <c r="AK6187" i="1"/>
  <c r="AK6235" i="1"/>
  <c r="AK6325" i="1"/>
  <c r="AK6362" i="1"/>
  <c r="AK6480" i="1"/>
  <c r="AK6557" i="1"/>
  <c r="AK6745" i="1"/>
  <c r="AK6815" i="1"/>
  <c r="AK6884" i="1"/>
  <c r="AK6913" i="1"/>
  <c r="AK7008" i="1"/>
  <c r="AK7069" i="1"/>
  <c r="AK7103" i="1"/>
  <c r="AK7164" i="1"/>
  <c r="AK7194" i="1"/>
  <c r="AK7255" i="1"/>
  <c r="AK7286" i="1"/>
  <c r="AK7394" i="1"/>
  <c r="AK7460" i="1"/>
  <c r="AK7479" i="1"/>
  <c r="AK7542" i="1"/>
  <c r="AK7582" i="1"/>
  <c r="AK7621" i="1"/>
  <c r="AK7641" i="1"/>
  <c r="AK7662" i="1"/>
  <c r="AK7682" i="1"/>
  <c r="AK7719" i="1"/>
  <c r="AK7760" i="1"/>
  <c r="AK7780" i="1"/>
  <c r="AK7800" i="1"/>
  <c r="AK7839" i="1"/>
  <c r="AK3765" i="1"/>
  <c r="AK3984" i="1"/>
  <c r="AK4282" i="1"/>
  <c r="AK4827" i="1"/>
  <c r="AK5069" i="1"/>
  <c r="AK5199" i="1"/>
  <c r="AK5295" i="1"/>
  <c r="AK5548" i="1"/>
  <c r="AK5632" i="1"/>
  <c r="AK5837" i="1"/>
  <c r="AK5899" i="1"/>
  <c r="AK6105" i="1"/>
  <c r="AK6401" i="1"/>
  <c r="AK6447" i="1"/>
  <c r="AK6598" i="1"/>
  <c r="AK6673" i="1"/>
  <c r="AK6708" i="1"/>
  <c r="AK6786" i="1"/>
  <c r="AK6848" i="1"/>
  <c r="AK6945" i="1"/>
  <c r="AK6982" i="1"/>
  <c r="AK7010" i="1"/>
  <c r="AK7040" i="1"/>
  <c r="AK7132" i="1"/>
  <c r="AK7196" i="1"/>
  <c r="AK7227" i="1"/>
  <c r="AK7347" i="1"/>
  <c r="AK7370" i="1"/>
  <c r="AK7440" i="1"/>
  <c r="AK7522" i="1"/>
  <c r="AK7562" i="1"/>
  <c r="AK7603" i="1"/>
  <c r="AK7701" i="1"/>
  <c r="AK7721" i="1"/>
  <c r="AK7742" i="1"/>
  <c r="AK7820" i="1"/>
  <c r="AK7914" i="1"/>
  <c r="AK7930" i="1"/>
  <c r="AK7946" i="1"/>
  <c r="AK329" i="1"/>
  <c r="AK4562" i="1"/>
  <c r="AK5063" i="1"/>
  <c r="AK5403" i="1"/>
  <c r="AK5537" i="1"/>
  <c r="AK5652" i="1"/>
  <c r="AK5781" i="1"/>
  <c r="AK5880" i="1"/>
  <c r="AK5973" i="1"/>
  <c r="AK6119" i="1"/>
  <c r="AK6205" i="1"/>
  <c r="AK6277" i="1"/>
  <c r="AK6341" i="1"/>
  <c r="AK6414" i="1"/>
  <c r="AK6601" i="1"/>
  <c r="AK6669" i="1"/>
  <c r="AK6788" i="1"/>
  <c r="AK6846" i="1"/>
  <c r="AK6892" i="1"/>
  <c r="AK7005" i="1"/>
  <c r="AK7106" i="1"/>
  <c r="AK7150" i="1"/>
  <c r="AK7256" i="1"/>
  <c r="AK7304" i="1"/>
  <c r="AK7350" i="1"/>
  <c r="AK7463" i="1"/>
  <c r="AK7601" i="1"/>
  <c r="AK7629" i="1"/>
  <c r="AK7664" i="1"/>
  <c r="AK7728" i="1"/>
  <c r="AK7790" i="1"/>
  <c r="AK7825" i="1"/>
  <c r="AK7857" i="1"/>
  <c r="AK7915" i="1"/>
  <c r="AK7988" i="1"/>
  <c r="AK8036" i="1"/>
  <c r="AK8082" i="1"/>
  <c r="AK8102" i="1"/>
  <c r="AK8171" i="1"/>
  <c r="AK8192" i="1"/>
  <c r="AK8232" i="1"/>
  <c r="AK8250" i="1"/>
  <c r="AK8289" i="1"/>
  <c r="AK8345" i="1"/>
  <c r="AK8401" i="1"/>
  <c r="AK8418" i="1"/>
  <c r="AK8435" i="1"/>
  <c r="AK8456" i="1"/>
  <c r="AK8491" i="1"/>
  <c r="AK8512" i="1"/>
  <c r="AK8529" i="1"/>
  <c r="AK8546" i="1"/>
  <c r="AK8564" i="1"/>
  <c r="AK8583" i="1"/>
  <c r="AK8600" i="1"/>
  <c r="AK8617" i="1"/>
  <c r="AK8637" i="1"/>
  <c r="AK8654" i="1"/>
  <c r="AK8671" i="1"/>
  <c r="AK8689" i="1"/>
  <c r="AK8708" i="1"/>
  <c r="AK8725" i="1"/>
  <c r="AK8742" i="1"/>
  <c r="AK8760" i="1"/>
  <c r="AK8779" i="1"/>
  <c r="AK2230" i="1"/>
  <c r="AK4841" i="1"/>
  <c r="AK5064" i="1"/>
  <c r="AK5227" i="1"/>
  <c r="AK5404" i="1"/>
  <c r="AK5538" i="1"/>
  <c r="AK5654" i="1"/>
  <c r="AK5783" i="1"/>
  <c r="AK6537" i="1"/>
  <c r="AK6671" i="1"/>
  <c r="AK6952" i="1"/>
  <c r="AK7053" i="1"/>
  <c r="AK7109" i="1"/>
  <c r="AK7157" i="1"/>
  <c r="AK7207" i="1"/>
  <c r="AK7258" i="1"/>
  <c r="AK7427" i="1"/>
  <c r="AK7501" i="1"/>
  <c r="AK7529" i="1"/>
  <c r="AK7630" i="1"/>
  <c r="AK7699" i="1"/>
  <c r="AK7762" i="1"/>
  <c r="AK7858" i="1"/>
  <c r="AK7885" i="1"/>
  <c r="AK7965" i="1"/>
  <c r="AK8011" i="1"/>
  <c r="AK8057" i="1"/>
  <c r="AK8083" i="1"/>
  <c r="AK8127" i="1"/>
  <c r="AK8148" i="1"/>
  <c r="AK8212" i="1"/>
  <c r="AK8270" i="1"/>
  <c r="AK8307" i="1"/>
  <c r="AK8326" i="1"/>
  <c r="AK8363" i="1"/>
  <c r="AK8382" i="1"/>
  <c r="AK8474" i="1"/>
  <c r="AK3810" i="1"/>
  <c r="AK4283" i="1"/>
  <c r="AK2235" i="1"/>
  <c r="AK3372" i="1"/>
  <c r="AK4624" i="1"/>
  <c r="AK4880" i="1"/>
  <c r="AK5228" i="1"/>
  <c r="AK5405" i="1"/>
  <c r="AK5550" i="1"/>
  <c r="AK6060" i="1"/>
  <c r="AK6143" i="1"/>
  <c r="AK6543" i="1"/>
  <c r="AK6676" i="1"/>
  <c r="AK6956" i="1"/>
  <c r="AK7054" i="1"/>
  <c r="AK7208" i="1"/>
  <c r="AK7259" i="1"/>
  <c r="AK7314" i="1"/>
  <c r="AK7353" i="1"/>
  <c r="AK7435" i="1"/>
  <c r="AK7504" i="1"/>
  <c r="AK7568" i="1"/>
  <c r="AK7632" i="1"/>
  <c r="AK7700" i="1"/>
  <c r="AK2521" i="1"/>
  <c r="AK3376" i="1"/>
  <c r="AK2552" i="1"/>
  <c r="AK3831" i="1"/>
  <c r="AK4287" i="1"/>
  <c r="AK4635" i="1"/>
  <c r="AK5282" i="1"/>
  <c r="AK5688" i="1"/>
  <c r="AK6068" i="1"/>
  <c r="AK6149" i="1"/>
  <c r="AK6208" i="1"/>
  <c r="AK6421" i="1"/>
  <c r="AK6554" i="1"/>
  <c r="AK6681" i="1"/>
  <c r="AK6957" i="1"/>
  <c r="AK7012" i="1"/>
  <c r="AK7055" i="1"/>
  <c r="AK7165" i="1"/>
  <c r="AK7209" i="1"/>
  <c r="AK7264" i="1"/>
  <c r="AK7320" i="1"/>
  <c r="AK7354" i="1"/>
  <c r="AK7505" i="1"/>
  <c r="AK7539" i="1"/>
  <c r="AK7668" i="1"/>
  <c r="AK7702" i="1"/>
  <c r="AK7766" i="1"/>
  <c r="AK7801" i="1"/>
  <c r="AK7860" i="1"/>
  <c r="AK7945" i="1"/>
  <c r="AK7967" i="1"/>
  <c r="AK7993" i="1"/>
  <c r="AK8013" i="1"/>
  <c r="AK8039" i="1"/>
  <c r="AK8059" i="1"/>
  <c r="AK8085" i="1"/>
  <c r="AK8107" i="1"/>
  <c r="AK8150" i="1"/>
  <c r="AK8175" i="1"/>
  <c r="AK8274" i="1"/>
  <c r="AK8309" i="1"/>
  <c r="AK8330" i="1"/>
  <c r="AK8365" i="1"/>
  <c r="AK8386" i="1"/>
  <c r="AK8441" i="1"/>
  <c r="AK8476" i="1"/>
  <c r="AK8497" i="1"/>
  <c r="AK2553" i="1"/>
  <c r="AK4288" i="1"/>
  <c r="AK5083" i="1"/>
  <c r="AK5793" i="1"/>
  <c r="AK6150" i="1"/>
  <c r="AK6295" i="1"/>
  <c r="AK6363" i="1"/>
  <c r="AK6488" i="1"/>
  <c r="AK6792" i="1"/>
  <c r="AK6852" i="1"/>
  <c r="AK6910" i="1"/>
  <c r="AK7013" i="1"/>
  <c r="AK7066" i="1"/>
  <c r="AK7112" i="1"/>
  <c r="AK7357" i="1"/>
  <c r="AK7403" i="1"/>
  <c r="AK7439" i="1"/>
  <c r="AK7468" i="1"/>
  <c r="AK7571" i="1"/>
  <c r="AK7605" i="1"/>
  <c r="AK7638" i="1"/>
  <c r="AK7669" i="1"/>
  <c r="AK7803" i="1"/>
  <c r="AK7828" i="1"/>
  <c r="AK7862" i="1"/>
  <c r="AK7895" i="1"/>
  <c r="AK7918" i="1"/>
  <c r="AK8064" i="1"/>
  <c r="AK8109" i="1"/>
  <c r="AK8130" i="1"/>
  <c r="AK8152" i="1"/>
  <c r="AK8195" i="1"/>
  <c r="AK8217" i="1"/>
  <c r="AK8235" i="1"/>
  <c r="AK8253" i="1"/>
  <c r="AK8292" i="1"/>
  <c r="AK8348" i="1"/>
  <c r="AK8404" i="1"/>
  <c r="AK8421" i="1"/>
  <c r="AK8459" i="1"/>
  <c r="AK8515" i="1"/>
  <c r="AK8532" i="1"/>
  <c r="AK8550" i="1"/>
  <c r="AK8569" i="1"/>
  <c r="AK8586" i="1"/>
  <c r="AK8603" i="1"/>
  <c r="AK8623" i="1"/>
  <c r="AK8640" i="1"/>
  <c r="AK8657" i="1"/>
  <c r="AK8675" i="1"/>
  <c r="AK8694" i="1"/>
  <c r="AK8711" i="1"/>
  <c r="AK8728" i="1"/>
  <c r="AK8746" i="1"/>
  <c r="AK8765" i="1"/>
  <c r="AK8782" i="1"/>
  <c r="AK2576" i="1"/>
  <c r="AK3422" i="1"/>
  <c r="AK3975" i="1"/>
  <c r="AK4297" i="1"/>
  <c r="AK4913" i="1"/>
  <c r="AK5298" i="1"/>
  <c r="AK5424" i="1"/>
  <c r="AK5582" i="1"/>
  <c r="AK5701" i="1"/>
  <c r="AK5801" i="1"/>
  <c r="AK5913" i="1"/>
  <c r="AK6004" i="1"/>
  <c r="AK6075" i="1"/>
  <c r="AK6624" i="1"/>
  <c r="AK6748" i="1"/>
  <c r="AK6861" i="1"/>
  <c r="AK6914" i="1"/>
  <c r="AK7016" i="1"/>
  <c r="AK7171" i="1"/>
  <c r="AK7325" i="1"/>
  <c r="AK7406" i="1"/>
  <c r="AK7476" i="1"/>
  <c r="AK7507" i="1"/>
  <c r="AK7741" i="1"/>
  <c r="AK7838" i="1"/>
  <c r="AK7898" i="1"/>
  <c r="AK7969" i="1"/>
  <c r="AK7995" i="1"/>
  <c r="AK8041" i="1"/>
  <c r="AK8087" i="1"/>
  <c r="AK8156" i="1"/>
  <c r="AK8177" i="1"/>
  <c r="AK8199" i="1"/>
  <c r="AK8257" i="1"/>
  <c r="AK8276" i="1"/>
  <c r="AK8332" i="1"/>
  <c r="AK8388" i="1"/>
  <c r="AK8443" i="1"/>
  <c r="AK8499" i="1"/>
  <c r="AK108" i="1"/>
  <c r="AK3502" i="1"/>
  <c r="AK4707" i="1"/>
  <c r="AK4923" i="1"/>
  <c r="AK5704" i="1"/>
  <c r="AK5811" i="1"/>
  <c r="AK6153" i="1"/>
  <c r="AK6297" i="1"/>
  <c r="AK6438" i="1"/>
  <c r="AK6565" i="1"/>
  <c r="AK6685" i="1"/>
  <c r="AK6810" i="1"/>
  <c r="AK7114" i="1"/>
  <c r="AK7226" i="1"/>
  <c r="AK7271" i="1"/>
  <c r="AK7326" i="1"/>
  <c r="AK7367" i="1"/>
  <c r="AK7442" i="1"/>
  <c r="AK7544" i="1"/>
  <c r="AK7577" i="1"/>
  <c r="AK7607" i="1"/>
  <c r="AK7644" i="1"/>
  <c r="AK7671" i="1"/>
  <c r="AK7770" i="1"/>
  <c r="AK7805" i="1"/>
  <c r="AK7920" i="1"/>
  <c r="AK7948" i="1"/>
  <c r="AK7973" i="1"/>
  <c r="AK8021" i="1"/>
  <c r="AK8067" i="1"/>
  <c r="AK8112" i="1"/>
  <c r="AK8133" i="1"/>
  <c r="AK8219" i="1"/>
  <c r="AK8237" i="1"/>
  <c r="AK8259" i="1"/>
  <c r="AK8294" i="1"/>
  <c r="AK8315" i="1"/>
  <c r="AK8350" i="1"/>
  <c r="AK8371" i="1"/>
  <c r="AK8406" i="1"/>
  <c r="AK8424" i="1"/>
  <c r="AK8461" i="1"/>
  <c r="AK8480" i="1"/>
  <c r="AK8517" i="1"/>
  <c r="AK8535" i="1"/>
  <c r="AK2995" i="1"/>
  <c r="AK3518" i="1"/>
  <c r="AK4022" i="1"/>
  <c r="AK4966" i="1"/>
  <c r="AK5129" i="1"/>
  <c r="AK5314" i="1"/>
  <c r="AK5477" i="1"/>
  <c r="AK5586" i="1"/>
  <c r="AK5835" i="1"/>
  <c r="AK5918" i="1"/>
  <c r="AK6166" i="1"/>
  <c r="AK6242" i="1"/>
  <c r="AK6375" i="1"/>
  <c r="AK6450" i="1"/>
  <c r="AK6754" i="1"/>
  <c r="AK3020" i="1"/>
  <c r="AK3552" i="1"/>
  <c r="AK4025" i="1"/>
  <c r="AK4968" i="1"/>
  <c r="AK5163" i="1"/>
  <c r="AK5478" i="1"/>
  <c r="AK5615" i="1"/>
  <c r="AK5731" i="1"/>
  <c r="AK5838" i="1"/>
  <c r="AK5920" i="1"/>
  <c r="AK6167" i="1"/>
  <c r="AK6243" i="1"/>
  <c r="AK6380" i="1"/>
  <c r="AK6451" i="1"/>
  <c r="AK6640" i="1"/>
  <c r="AK6706" i="1"/>
  <c r="AK6817" i="1"/>
  <c r="AK6872" i="1"/>
  <c r="AK6922" i="1"/>
  <c r="AK2636" i="1"/>
  <c r="AK4469" i="1"/>
  <c r="AK5203" i="1"/>
  <c r="AK5949" i="1"/>
  <c r="AK6274" i="1"/>
  <c r="AK6384" i="1"/>
  <c r="AK6477" i="1"/>
  <c r="AK6828" i="1"/>
  <c r="AK7188" i="1"/>
  <c r="AK7378" i="1"/>
  <c r="AK7425" i="1"/>
  <c r="AK7478" i="1"/>
  <c r="AK7521" i="1"/>
  <c r="AK7690" i="1"/>
  <c r="AK7743" i="1"/>
  <c r="AK7864" i="1"/>
  <c r="AK7901" i="1"/>
  <c r="AK7963" i="1"/>
  <c r="AK7996" i="1"/>
  <c r="AK8025" i="1"/>
  <c r="AK8054" i="1"/>
  <c r="AK8084" i="1"/>
  <c r="AK8114" i="1"/>
  <c r="AK8167" i="1"/>
  <c r="AK8197" i="1"/>
  <c r="AK8364" i="1"/>
  <c r="AK8390" i="1"/>
  <c r="AK8505" i="1"/>
  <c r="AK8554" i="1"/>
  <c r="AK8596" i="1"/>
  <c r="AK8639" i="1"/>
  <c r="AK8661" i="1"/>
  <c r="AK8086" i="1"/>
  <c r="AK8273" i="1"/>
  <c r="AK8642" i="1"/>
  <c r="AK8684" i="1"/>
  <c r="AK8749" i="1"/>
  <c r="AK8581" i="1"/>
  <c r="AK5483" i="1"/>
  <c r="AK6113" i="1"/>
  <c r="AK6600" i="1"/>
  <c r="AK7398" i="1"/>
  <c r="AK7711" i="1"/>
  <c r="AK7913" i="1"/>
  <c r="AK8149" i="1"/>
  <c r="AK8279" i="1"/>
  <c r="AK8445" i="1"/>
  <c r="AK8559" i="1"/>
  <c r="AK8037" i="1"/>
  <c r="AK6221" i="1"/>
  <c r="AK7082" i="1"/>
  <c r="AK7880" i="1"/>
  <c r="AK8069" i="1"/>
  <c r="AK8304" i="1"/>
  <c r="AK8627" i="1"/>
  <c r="AK3177" i="1"/>
  <c r="AK2721" i="1"/>
  <c r="AK3768" i="1"/>
  <c r="AK4471" i="1"/>
  <c r="AK4889" i="1"/>
  <c r="AK5633" i="1"/>
  <c r="AK6184" i="1"/>
  <c r="AK6278" i="1"/>
  <c r="AK6661" i="1"/>
  <c r="AK6915" i="1"/>
  <c r="AK6987" i="1"/>
  <c r="AK7048" i="1"/>
  <c r="AK7254" i="1"/>
  <c r="AK7327" i="1"/>
  <c r="AK7380" i="1"/>
  <c r="AK7608" i="1"/>
  <c r="AK7650" i="1"/>
  <c r="AK7824" i="1"/>
  <c r="AK7933" i="1"/>
  <c r="AK8142" i="1"/>
  <c r="AK8169" i="1"/>
  <c r="AK8222" i="1"/>
  <c r="AK8247" i="1"/>
  <c r="AK8295" i="1"/>
  <c r="AK8319" i="1"/>
  <c r="AK8343" i="1"/>
  <c r="AK8414" i="1"/>
  <c r="AK8434" i="1"/>
  <c r="AK8460" i="1"/>
  <c r="AK8485" i="1"/>
  <c r="AK8530" i="1"/>
  <c r="AK8574" i="1"/>
  <c r="AK8616" i="1"/>
  <c r="AK8683" i="1"/>
  <c r="AK8703" i="1"/>
  <c r="AK8724" i="1"/>
  <c r="AK8745" i="1"/>
  <c r="AK8767" i="1"/>
  <c r="AK8787" i="1"/>
  <c r="AK7691" i="1"/>
  <c r="AK8055" i="1"/>
  <c r="AK8143" i="1"/>
  <c r="AK8201" i="1"/>
  <c r="AK8391" i="1"/>
  <c r="AK8555" i="1"/>
  <c r="AK8597" i="1"/>
  <c r="AK8641" i="1"/>
  <c r="AK8662" i="1"/>
  <c r="AK8415" i="1"/>
  <c r="AK8531" i="1"/>
  <c r="AK8575" i="1"/>
  <c r="AK8704" i="1"/>
  <c r="AK8768" i="1"/>
  <c r="AK4993" i="1"/>
  <c r="AK7007" i="1"/>
  <c r="AK7344" i="1"/>
  <c r="AK7797" i="1"/>
  <c r="AK8469" i="1"/>
  <c r="AK8668" i="1"/>
  <c r="AK7947" i="1"/>
  <c r="AK8773" i="1"/>
  <c r="AK6331" i="1"/>
  <c r="AK6603" i="1"/>
  <c r="AK6942" i="1"/>
  <c r="AK7142" i="1"/>
  <c r="AK7712" i="1"/>
  <c r="AK7842" i="1"/>
  <c r="AK8008" i="1"/>
  <c r="AK8124" i="1"/>
  <c r="AK8329" i="1"/>
  <c r="AK8446" i="1"/>
  <c r="AK8560" i="1"/>
  <c r="AK7447" i="1"/>
  <c r="AK3770" i="1"/>
  <c r="AK5206" i="1"/>
  <c r="AK5466" i="1"/>
  <c r="AK5799" i="1"/>
  <c r="AK5951" i="1"/>
  <c r="AK6393" i="1"/>
  <c r="AK6572" i="1"/>
  <c r="AK6665" i="1"/>
  <c r="AK6761" i="1"/>
  <c r="AK7049" i="1"/>
  <c r="AK7130" i="1"/>
  <c r="AK7190" i="1"/>
  <c r="AK7426" i="1"/>
  <c r="AK7480" i="1"/>
  <c r="AK7523" i="1"/>
  <c r="AK7565" i="1"/>
  <c r="AK7744" i="1"/>
  <c r="AK7785" i="1"/>
  <c r="AK7867" i="1"/>
  <c r="AK7902" i="1"/>
  <c r="AK7966" i="1"/>
  <c r="AK7997" i="1"/>
  <c r="AK8026" i="1"/>
  <c r="AK8115" i="1"/>
  <c r="AK8605" i="1"/>
  <c r="AK3832" i="1"/>
  <c r="AK4472" i="1"/>
  <c r="AK4932" i="1"/>
  <c r="AK5634" i="1"/>
  <c r="AK6074" i="1"/>
  <c r="AK6675" i="1"/>
  <c r="AK6833" i="1"/>
  <c r="AK6916" i="1"/>
  <c r="AK6988" i="1"/>
  <c r="AK7193" i="1"/>
  <c r="AK7381" i="1"/>
  <c r="AK7651" i="1"/>
  <c r="AK7745" i="1"/>
  <c r="AK7826" i="1"/>
  <c r="AK7934" i="1"/>
  <c r="AK8172" i="1"/>
  <c r="AK8223" i="1"/>
  <c r="AK8248" i="1"/>
  <c r="AK8320" i="1"/>
  <c r="AK8344" i="1"/>
  <c r="AK8368" i="1"/>
  <c r="AK8462" i="1"/>
  <c r="AK8486" i="1"/>
  <c r="AK8508" i="1"/>
  <c r="AK8619" i="1"/>
  <c r="AK8726" i="1"/>
  <c r="AK8396" i="1"/>
  <c r="AK8752" i="1"/>
  <c r="AK8120" i="1"/>
  <c r="AK8712" i="1"/>
  <c r="AK5484" i="1"/>
  <c r="AK3075" i="1"/>
  <c r="AK3971" i="1"/>
  <c r="AK4477" i="1"/>
  <c r="AK5218" i="1"/>
  <c r="AK5471" i="1"/>
  <c r="AK5834" i="1"/>
  <c r="AK5952" i="1"/>
  <c r="AK6078" i="1"/>
  <c r="AK6188" i="1"/>
  <c r="AK6296" i="1"/>
  <c r="AK6586" i="1"/>
  <c r="AK6921" i="1"/>
  <c r="AK7131" i="1"/>
  <c r="AK7198" i="1"/>
  <c r="AK7260" i="1"/>
  <c r="AK7329" i="1"/>
  <c r="AK7438" i="1"/>
  <c r="AK7483" i="1"/>
  <c r="AK7524" i="1"/>
  <c r="AK7570" i="1"/>
  <c r="AK7613" i="1"/>
  <c r="AK7868" i="1"/>
  <c r="AK7903" i="1"/>
  <c r="AK7968" i="1"/>
  <c r="AK7998" i="1"/>
  <c r="AK8027" i="1"/>
  <c r="AK8056" i="1"/>
  <c r="AK8088" i="1"/>
  <c r="AK8116" i="1"/>
  <c r="AK8144" i="1"/>
  <c r="AK8173" i="1"/>
  <c r="AK8275" i="1"/>
  <c r="AK8298" i="1"/>
  <c r="AK8392" i="1"/>
  <c r="AK8438" i="1"/>
  <c r="AK8556" i="1"/>
  <c r="AK8598" i="1"/>
  <c r="AK8665" i="1"/>
  <c r="AK8374" i="1"/>
  <c r="AK5690" i="1"/>
  <c r="AK8068" i="1"/>
  <c r="AK8647" i="1"/>
  <c r="AK325" i="1"/>
  <c r="AK8154" i="1"/>
  <c r="AK3976" i="1"/>
  <c r="AK4965" i="1"/>
  <c r="AK5222" i="1"/>
  <c r="AK5635" i="1"/>
  <c r="AK6400" i="1"/>
  <c r="AK6489" i="1"/>
  <c r="AK6591" i="1"/>
  <c r="AK6765" i="1"/>
  <c r="AK6847" i="1"/>
  <c r="AK6989" i="1"/>
  <c r="AK7382" i="1"/>
  <c r="AK7618" i="1"/>
  <c r="AK7703" i="1"/>
  <c r="AK7746" i="1"/>
  <c r="AK7827" i="1"/>
  <c r="AK7872" i="1"/>
  <c r="AK8203" i="1"/>
  <c r="AK8224" i="1"/>
  <c r="AK8249" i="1"/>
  <c r="AK8321" i="1"/>
  <c r="AK8346" i="1"/>
  <c r="AK8372" i="1"/>
  <c r="AK8416" i="1"/>
  <c r="AK8463" i="1"/>
  <c r="AK8487" i="1"/>
  <c r="AK8511" i="1"/>
  <c r="AK8533" i="1"/>
  <c r="AK8577" i="1"/>
  <c r="AK8620" i="1"/>
  <c r="AK8643" i="1"/>
  <c r="AK8685" i="1"/>
  <c r="AK8707" i="1"/>
  <c r="AK8727" i="1"/>
  <c r="AK8750" i="1"/>
  <c r="AK8769" i="1"/>
  <c r="AK4632" i="1"/>
  <c r="AK5974" i="1"/>
  <c r="AK6410" i="1"/>
  <c r="AK6688" i="1"/>
  <c r="AK6930" i="1"/>
  <c r="AK7136" i="1"/>
  <c r="AK7393" i="1"/>
  <c r="AK7528" i="1"/>
  <c r="AK8419" i="1"/>
  <c r="AK8539" i="1"/>
  <c r="AK8687" i="1"/>
  <c r="AK5975" i="1"/>
  <c r="AK6329" i="1"/>
  <c r="AK6704" i="1"/>
  <c r="AK7141" i="1"/>
  <c r="AK7879" i="1"/>
  <c r="AK8096" i="1"/>
  <c r="AK8303" i="1"/>
  <c r="AK8626" i="1"/>
  <c r="AK8122" i="1"/>
  <c r="AK8516" i="1"/>
  <c r="AK8732" i="1"/>
  <c r="AK6419" i="1"/>
  <c r="AK8180" i="1"/>
  <c r="AK8669" i="1"/>
  <c r="AK7083" i="1"/>
  <c r="AK7624" i="1"/>
  <c r="AK3077" i="1"/>
  <c r="AK4018" i="1"/>
  <c r="AK5968" i="1"/>
  <c r="AK6093" i="1"/>
  <c r="AK6202" i="1"/>
  <c r="AK6497" i="1"/>
  <c r="AK6595" i="1"/>
  <c r="AK6684" i="1"/>
  <c r="AK6769" i="1"/>
  <c r="AK6849" i="1"/>
  <c r="AK6923" i="1"/>
  <c r="AK7068" i="1"/>
  <c r="AK7133" i="1"/>
  <c r="AK7330" i="1"/>
  <c r="AK7441" i="1"/>
  <c r="AK7484" i="1"/>
  <c r="AK7525" i="1"/>
  <c r="AK7572" i="1"/>
  <c r="AK7660" i="1"/>
  <c r="AK7788" i="1"/>
  <c r="AK7836" i="1"/>
  <c r="AK7904" i="1"/>
  <c r="AK7937" i="1"/>
  <c r="AK7999" i="1"/>
  <c r="AK8028" i="1"/>
  <c r="AK8058" i="1"/>
  <c r="AK8089" i="1"/>
  <c r="AK8117" i="1"/>
  <c r="AK8145" i="1"/>
  <c r="AK8176" i="1"/>
  <c r="AK8226" i="1"/>
  <c r="AK8277" i="1"/>
  <c r="AK8301" i="1"/>
  <c r="AK8393" i="1"/>
  <c r="AK8442" i="1"/>
  <c r="AK8557" i="1"/>
  <c r="AK8599" i="1"/>
  <c r="AK8666" i="1"/>
  <c r="AK8729" i="1"/>
  <c r="AK4085" i="1"/>
  <c r="AK5482" i="1"/>
  <c r="AK6514" i="1"/>
  <c r="AK6862" i="1"/>
  <c r="AK7488" i="1"/>
  <c r="AK7622" i="1"/>
  <c r="AK7748" i="1"/>
  <c r="AK7976" i="1"/>
  <c r="AK8033" i="1"/>
  <c r="AK8252" i="1"/>
  <c r="AK8323" i="1"/>
  <c r="AK8514" i="1"/>
  <c r="AK8710" i="1"/>
  <c r="AK8771" i="1"/>
  <c r="AK171" i="1"/>
  <c r="AK7841" i="1"/>
  <c r="AK8179" i="1"/>
  <c r="AK8602" i="1"/>
  <c r="AK8375" i="1"/>
  <c r="AK8540" i="1"/>
  <c r="AK8690" i="1"/>
  <c r="AK4107" i="1"/>
  <c r="AK7221" i="1"/>
  <c r="AK7586" i="1"/>
  <c r="AK7979" i="1"/>
  <c r="AK8280" i="1"/>
  <c r="AK6232" i="1"/>
  <c r="AK6520" i="1"/>
  <c r="AK6865" i="1"/>
  <c r="AK7287" i="1"/>
  <c r="AK7543" i="1"/>
  <c r="AK4990" i="1"/>
  <c r="AK5226" i="1"/>
  <c r="AK5479" i="1"/>
  <c r="AK5650" i="1"/>
  <c r="AK5970" i="1"/>
  <c r="AK6103" i="1"/>
  <c r="AK6311" i="1"/>
  <c r="AK6402" i="1"/>
  <c r="AK6499" i="1"/>
  <c r="AK6687" i="1"/>
  <c r="AK6858" i="1"/>
  <c r="AK6924" i="1"/>
  <c r="AK6990" i="1"/>
  <c r="AK7075" i="1"/>
  <c r="AK7203" i="1"/>
  <c r="AK7332" i="1"/>
  <c r="AK7391" i="1"/>
  <c r="AK7444" i="1"/>
  <c r="AK7580" i="1"/>
  <c r="AK7620" i="1"/>
  <c r="AK7661" i="1"/>
  <c r="AK7747" i="1"/>
  <c r="AK7874" i="1"/>
  <c r="AK7975" i="1"/>
  <c r="AK8003" i="1"/>
  <c r="AK8092" i="1"/>
  <c r="AK8204" i="1"/>
  <c r="AK8251" i="1"/>
  <c r="AK8322" i="1"/>
  <c r="AK8347" i="1"/>
  <c r="AK8373" i="1"/>
  <c r="AK8417" i="1"/>
  <c r="AK8488" i="1"/>
  <c r="AK8513" i="1"/>
  <c r="AK8536" i="1"/>
  <c r="AK8578" i="1"/>
  <c r="AK8624" i="1"/>
  <c r="AK8644" i="1"/>
  <c r="AK8686" i="1"/>
  <c r="AK8709" i="1"/>
  <c r="AK8751" i="1"/>
  <c r="AK8770" i="1"/>
  <c r="AK5666" i="1"/>
  <c r="AK6599" i="1"/>
  <c r="AK6991" i="1"/>
  <c r="AK7282" i="1"/>
  <c r="AK7445" i="1"/>
  <c r="AK8005" i="1"/>
  <c r="AK8205" i="1"/>
  <c r="AK8731" i="1"/>
  <c r="AK6206" i="1"/>
  <c r="AK6863" i="1"/>
  <c r="AK7665" i="1"/>
  <c r="AK7977" i="1"/>
  <c r="AK8255" i="1"/>
  <c r="AK8007" i="1"/>
  <c r="AK8420" i="1"/>
  <c r="AK4994" i="1"/>
  <c r="AK6115" i="1"/>
  <c r="AK6707" i="1"/>
  <c r="AK7540" i="1"/>
  <c r="AK7757" i="1"/>
  <c r="AK8038" i="1"/>
  <c r="AK8470" i="1"/>
  <c r="AK5508" i="1"/>
  <c r="AK7225" i="1"/>
  <c r="AK7670" i="1"/>
  <c r="AK3091" i="1"/>
  <c r="AK4559" i="1"/>
  <c r="AK6204" i="1"/>
  <c r="AK6776" i="1"/>
  <c r="AK6859" i="1"/>
  <c r="AK6928" i="1"/>
  <c r="AK7134" i="1"/>
  <c r="AK7204" i="1"/>
  <c r="AK7272" i="1"/>
  <c r="AK7342" i="1"/>
  <c r="AK7526" i="1"/>
  <c r="AK7663" i="1"/>
  <c r="AK7710" i="1"/>
  <c r="AK7789" i="1"/>
  <c r="AK7840" i="1"/>
  <c r="AK7912" i="1"/>
  <c r="AK7944" i="1"/>
  <c r="AK8029" i="1"/>
  <c r="AK8094" i="1"/>
  <c r="AK8119" i="1"/>
  <c r="AK8147" i="1"/>
  <c r="AK8178" i="1"/>
  <c r="AK8228" i="1"/>
  <c r="AK8278" i="1"/>
  <c r="AK8302" i="1"/>
  <c r="AK8444" i="1"/>
  <c r="AK8466" i="1"/>
  <c r="AK8558" i="1"/>
  <c r="AK8601" i="1"/>
  <c r="AK8625" i="1"/>
  <c r="AK8667" i="1"/>
  <c r="AK5856" i="1"/>
  <c r="AK7206" i="1"/>
  <c r="AK7581" i="1"/>
  <c r="AK7875" i="1"/>
  <c r="AK8066" i="1"/>
  <c r="AK8349" i="1"/>
  <c r="AK8489" i="1"/>
  <c r="AK8645" i="1"/>
  <c r="AK3144" i="1"/>
  <c r="AK6515" i="1"/>
  <c r="AK7081" i="1"/>
  <c r="AK7585" i="1"/>
  <c r="AK8231" i="1"/>
  <c r="AK8351" i="1"/>
  <c r="AK8399" i="1"/>
  <c r="AK8490" i="1"/>
  <c r="AK8582" i="1"/>
  <c r="AK8753" i="1"/>
  <c r="AK8097" i="1"/>
  <c r="AK6010" i="1"/>
  <c r="AK6422" i="1"/>
  <c r="AK6604" i="1"/>
  <c r="AK6789" i="1"/>
  <c r="AK6943" i="1"/>
  <c r="AK7143" i="1"/>
  <c r="AK7348" i="1"/>
  <c r="AK7405" i="1"/>
  <c r="AK7490" i="1"/>
  <c r="AK7716" i="1"/>
  <c r="AK3176" i="1"/>
  <c r="AK4101" i="1"/>
  <c r="AK4705" i="1"/>
  <c r="AK5299" i="1"/>
  <c r="AK5694" i="1"/>
  <c r="AK5862" i="1"/>
  <c r="AK6330" i="1"/>
  <c r="AK6519" i="1"/>
  <c r="AK6787" i="1"/>
  <c r="AK6864" i="1"/>
  <c r="AK7285" i="1"/>
  <c r="AK7346" i="1"/>
  <c r="AK7399" i="1"/>
  <c r="AK7446" i="1"/>
  <c r="AK7489" i="1"/>
  <c r="AK7623" i="1"/>
  <c r="AK7666" i="1"/>
  <c r="AK7749" i="1"/>
  <c r="AK7798" i="1"/>
  <c r="AK8206" i="1"/>
  <c r="AK504" i="1"/>
  <c r="AK4108" i="1"/>
  <c r="AK4713" i="1"/>
  <c r="AK5002" i="1"/>
  <c r="AK5315" i="1"/>
  <c r="AK5726" i="1"/>
  <c r="AK5869" i="1"/>
  <c r="AK6116" i="1"/>
  <c r="AK6239" i="1"/>
  <c r="AK6332" i="1"/>
  <c r="AK6431" i="1"/>
  <c r="AK6524" i="1"/>
  <c r="AK6710" i="1"/>
  <c r="AK6790" i="1"/>
  <c r="AK6875" i="1"/>
  <c r="AK6944" i="1"/>
  <c r="AK7017" i="1"/>
  <c r="AK7084" i="1"/>
  <c r="AK7145" i="1"/>
  <c r="AK7290" i="1"/>
  <c r="AK7407" i="1"/>
  <c r="AK7587" i="1"/>
  <c r="AK7626" i="1"/>
  <c r="AK7759" i="1"/>
  <c r="AK7843" i="1"/>
  <c r="AK7882" i="1"/>
  <c r="AK7951" i="1"/>
  <c r="AK7980" i="1"/>
  <c r="AK8009" i="1"/>
  <c r="AK8040" i="1"/>
  <c r="AK8070" i="1"/>
  <c r="AK8126" i="1"/>
  <c r="AK8157" i="1"/>
  <c r="AK8184" i="1"/>
  <c r="AK8281" i="1"/>
  <c r="AK8305" i="1"/>
  <c r="AK8331" i="1"/>
  <c r="AK8354" i="1"/>
  <c r="AK8447" i="1"/>
  <c r="AK8471" i="1"/>
  <c r="AK8494" i="1"/>
  <c r="AK8561" i="1"/>
  <c r="AK8628" i="1"/>
  <c r="AK8670" i="1"/>
  <c r="AK4109" i="1"/>
  <c r="AK5338" i="1"/>
  <c r="AK5509" i="1"/>
  <c r="AK5730" i="1"/>
  <c r="AK6011" i="1"/>
  <c r="AK6240" i="1"/>
  <c r="AK6446" i="1"/>
  <c r="AK6618" i="1"/>
  <c r="AK6711" i="1"/>
  <c r="AK6793" i="1"/>
  <c r="AK7146" i="1"/>
  <c r="AK7228" i="1"/>
  <c r="AK7291" i="1"/>
  <c r="AK7349" i="1"/>
  <c r="AK7448" i="1"/>
  <c r="AK7495" i="1"/>
  <c r="AK7545" i="1"/>
  <c r="AK7628" i="1"/>
  <c r="AK7679" i="1"/>
  <c r="AK7718" i="1"/>
  <c r="AK7806" i="1"/>
  <c r="AK7917" i="1"/>
  <c r="AK8099" i="1"/>
  <c r="AK8128" i="1"/>
  <c r="AK8158" i="1"/>
  <c r="AK8208" i="1"/>
  <c r="AK8234" i="1"/>
  <c r="AK8261" i="1"/>
  <c r="AK8377" i="1"/>
  <c r="AK8402" i="1"/>
  <c r="AK8427" i="1"/>
  <c r="AK8519" i="1"/>
  <c r="AK8542" i="1"/>
  <c r="AK8585" i="1"/>
  <c r="AK8609" i="1"/>
  <c r="AK8651" i="1"/>
  <c r="AK8695" i="1"/>
  <c r="AK8714" i="1"/>
  <c r="AK8736" i="1"/>
  <c r="AK8755" i="1"/>
  <c r="AK8777" i="1"/>
  <c r="AK685" i="1"/>
  <c r="AK4111" i="1"/>
  <c r="AK5345" i="1"/>
  <c r="AK5870" i="1"/>
  <c r="AK6013" i="1"/>
  <c r="AK6241" i="1"/>
  <c r="AK6333" i="1"/>
  <c r="AK6627" i="1"/>
  <c r="AK6946" i="1"/>
  <c r="AK7085" i="1"/>
  <c r="AK7148" i="1"/>
  <c r="AK7294" i="1"/>
  <c r="AK7408" i="1"/>
  <c r="AK7546" i="1"/>
  <c r="AK7588" i="1"/>
  <c r="AK7761" i="1"/>
  <c r="AK7808" i="1"/>
  <c r="AK7844" i="1"/>
  <c r="AK7883" i="1"/>
  <c r="AK7952" i="1"/>
  <c r="AK7981" i="1"/>
  <c r="AK8010" i="1"/>
  <c r="AK8042" i="1"/>
  <c r="AK8071" i="1"/>
  <c r="AK8186" i="1"/>
  <c r="AK8306" i="1"/>
  <c r="AK8333" i="1"/>
  <c r="AK8357" i="1"/>
  <c r="AK8448" i="1"/>
  <c r="AK8472" i="1"/>
  <c r="AK8498" i="1"/>
  <c r="AK8563" i="1"/>
  <c r="AK8629" i="1"/>
  <c r="AK8672" i="1"/>
  <c r="AK2072" i="1"/>
  <c r="AK3733" i="1"/>
  <c r="AK4343" i="1"/>
  <c r="AK4831" i="1"/>
  <c r="AK5584" i="1"/>
  <c r="AK5775" i="1"/>
  <c r="AK5917" i="1"/>
  <c r="AK6044" i="1"/>
  <c r="AK6365" i="1"/>
  <c r="AK6648" i="1"/>
  <c r="AK6891" i="1"/>
  <c r="AK7036" i="1"/>
  <c r="AK7105" i="1"/>
  <c r="AK7175" i="1"/>
  <c r="AK7374" i="1"/>
  <c r="AK7509" i="1"/>
  <c r="AK7552" i="1"/>
  <c r="AK7599" i="1"/>
  <c r="AK7777" i="1"/>
  <c r="AK7856" i="1"/>
  <c r="AK7960" i="1"/>
  <c r="AK7990" i="1"/>
  <c r="AK8022" i="1"/>
  <c r="AK8051" i="1"/>
  <c r="AK8079" i="1"/>
  <c r="AK8105" i="1"/>
  <c r="AK8135" i="1"/>
  <c r="AK8163" i="1"/>
  <c r="AK8191" i="1"/>
  <c r="AK8218" i="1"/>
  <c r="AK8265" i="1"/>
  <c r="AK8290" i="1"/>
  <c r="AK8316" i="1"/>
  <c r="AK8409" i="1"/>
  <c r="AK8431" i="1"/>
  <c r="AK8455" i="1"/>
  <c r="AK8526" i="1"/>
  <c r="AK8547" i="1"/>
  <c r="AK8571" i="1"/>
  <c r="AK8613" i="1"/>
  <c r="AK8656" i="1"/>
  <c r="AK8680" i="1"/>
  <c r="AK8699" i="1"/>
  <c r="AK8721" i="1"/>
  <c r="AK8740" i="1"/>
  <c r="AK8763" i="1"/>
  <c r="AK8783" i="1"/>
  <c r="AK2074" i="1"/>
  <c r="AK4835" i="1"/>
  <c r="AK5159" i="1"/>
  <c r="AK5202" i="1"/>
  <c r="AK6960" i="1"/>
  <c r="AK7160" i="1"/>
  <c r="AK7323" i="1"/>
  <c r="AK7464" i="1"/>
  <c r="AK7823" i="1"/>
  <c r="AK7929" i="1"/>
  <c r="AK8220" i="1"/>
  <c r="AK8287" i="1"/>
  <c r="AK8458" i="1"/>
  <c r="AK8525" i="1"/>
  <c r="AK8584" i="1"/>
  <c r="AK8633" i="1"/>
  <c r="AK8696" i="1"/>
  <c r="AK8221" i="1"/>
  <c r="AK8588" i="1"/>
  <c r="AK8754" i="1"/>
  <c r="AK7764" i="1"/>
  <c r="AK5560" i="1"/>
  <c r="AK8245" i="1"/>
  <c r="AK8606" i="1"/>
  <c r="AK7412" i="1"/>
  <c r="AK8043" i="1"/>
  <c r="AK8764" i="1"/>
  <c r="AK5573" i="1"/>
  <c r="AK8658" i="1"/>
  <c r="AK6647" i="1"/>
  <c r="AK8673" i="1"/>
  <c r="AK8503" i="1"/>
  <c r="AK6118" i="1"/>
  <c r="AK7809" i="1"/>
  <c r="AK8334" i="1"/>
  <c r="AK8615" i="1"/>
  <c r="AK5735" i="1"/>
  <c r="AK7984" i="1"/>
  <c r="AK6894" i="1"/>
  <c r="AK8072" i="1"/>
  <c r="AK8452" i="1"/>
  <c r="AK8630" i="1"/>
  <c r="AK7819" i="1"/>
  <c r="AK3766" i="1"/>
  <c r="AK5346" i="1"/>
  <c r="AK6455" i="1"/>
  <c r="AK6744" i="1"/>
  <c r="AK7467" i="1"/>
  <c r="AK8012" i="1"/>
  <c r="AK8081" i="1"/>
  <c r="AK8161" i="1"/>
  <c r="AK8340" i="1"/>
  <c r="AK8407" i="1"/>
  <c r="AK8587" i="1"/>
  <c r="AK8634" i="1"/>
  <c r="AK8741" i="1"/>
  <c r="AK7726" i="1"/>
  <c r="AK7174" i="1"/>
  <c r="AK7932" i="1"/>
  <c r="AK8018" i="1"/>
  <c r="AK8236" i="1"/>
  <c r="AK8477" i="1"/>
  <c r="AK6273" i="1"/>
  <c r="AK7954" i="1"/>
  <c r="AK8544" i="1"/>
  <c r="AK5539" i="1"/>
  <c r="AK8655" i="1"/>
  <c r="AK6566" i="1"/>
  <c r="AK8545" i="1"/>
  <c r="AK7647" i="1"/>
  <c r="AK6628" i="1"/>
  <c r="AK8113" i="1"/>
  <c r="AK8262" i="1"/>
  <c r="AK8718" i="1"/>
  <c r="AK7899" i="1"/>
  <c r="AK8502" i="1"/>
  <c r="AK6372" i="1"/>
  <c r="AK7086" i="1"/>
  <c r="AK7684" i="1"/>
  <c r="AK8194" i="1"/>
  <c r="AK5733" i="1"/>
  <c r="AK7900" i="1"/>
  <c r="AK6449" i="1"/>
  <c r="AK8209" i="1"/>
  <c r="AK8735" i="1"/>
  <c r="AK7916" i="1"/>
  <c r="AK7459" i="1"/>
  <c r="AK8139" i="1"/>
  <c r="AK8518" i="1"/>
  <c r="AK6452" i="1"/>
  <c r="AK8267" i="1"/>
  <c r="AK5347" i="1"/>
  <c r="AK6473" i="1"/>
  <c r="AK6972" i="1"/>
  <c r="AK7166" i="1"/>
  <c r="AK7351" i="1"/>
  <c r="AK7469" i="1"/>
  <c r="AK7602" i="1"/>
  <c r="AK7931" i="1"/>
  <c r="AK8288" i="1"/>
  <c r="AK8697" i="1"/>
  <c r="AK8358" i="1"/>
  <c r="AK8757" i="1"/>
  <c r="AK5943" i="1"/>
  <c r="AK8759" i="1"/>
  <c r="AK7229" i="1"/>
  <c r="AK7035" i="1"/>
  <c r="AK5071" i="1"/>
  <c r="AK6244" i="1"/>
  <c r="AK6534" i="1"/>
  <c r="AK6751" i="1"/>
  <c r="AK6978" i="1"/>
  <c r="AK7470" i="1"/>
  <c r="AK7604" i="1"/>
  <c r="AK7727" i="1"/>
  <c r="AK7847" i="1"/>
  <c r="AK8014" i="1"/>
  <c r="AK8162" i="1"/>
  <c r="AK8233" i="1"/>
  <c r="AK8473" i="1"/>
  <c r="AK8527" i="1"/>
  <c r="AK8638" i="1"/>
  <c r="AK8743" i="1"/>
  <c r="AK8098" i="1"/>
  <c r="AK8410" i="1"/>
  <c r="AK8589" i="1"/>
  <c r="AK8700" i="1"/>
  <c r="AK7375" i="1"/>
  <c r="AK8241" i="1"/>
  <c r="AK8701" i="1"/>
  <c r="AK7958" i="1"/>
  <c r="AK4727" i="1"/>
  <c r="AK8189" i="1"/>
  <c r="AK8774" i="1"/>
  <c r="AK2554" i="1"/>
  <c r="AK8318" i="1"/>
  <c r="AK6890" i="1"/>
  <c r="AK8264" i="1"/>
  <c r="AK8567" i="1"/>
  <c r="AK8387" i="1"/>
  <c r="AK8781" i="1"/>
  <c r="AK8568" i="1"/>
  <c r="AK8266" i="1"/>
  <c r="AK7919" i="1"/>
  <c r="AK8570" i="1"/>
  <c r="AK8784" i="1"/>
  <c r="AK8681" i="1"/>
  <c r="AK7461" i="1"/>
  <c r="AK8073" i="1"/>
  <c r="AK8785" i="1"/>
  <c r="AK4260" i="1"/>
  <c r="AK5370" i="1"/>
  <c r="AK6248" i="1"/>
  <c r="AK6753" i="1"/>
  <c r="AK7358" i="1"/>
  <c r="AK7729" i="1"/>
  <c r="AK8698" i="1"/>
  <c r="AK5912" i="1"/>
  <c r="AK6249" i="1"/>
  <c r="AK6535" i="1"/>
  <c r="AK6812" i="1"/>
  <c r="AK7365" i="1"/>
  <c r="AK7606" i="1"/>
  <c r="AK7730" i="1"/>
  <c r="AK7854" i="1"/>
  <c r="AK8100" i="1"/>
  <c r="AK8291" i="1"/>
  <c r="AK8475" i="1"/>
  <c r="AK8528" i="1"/>
  <c r="AK8648" i="1"/>
  <c r="AK8756" i="1"/>
  <c r="AK7953" i="1"/>
  <c r="AK8592" i="1"/>
  <c r="AK7859" i="1"/>
  <c r="AK8361" i="1"/>
  <c r="AK8595" i="1"/>
  <c r="AK4467" i="1"/>
  <c r="AK8308" i="1"/>
  <c r="AK7377" i="1"/>
  <c r="AK7881" i="1"/>
  <c r="AK6021" i="1"/>
  <c r="AK8610" i="1"/>
  <c r="AK7884" i="1"/>
  <c r="AK8312" i="1"/>
  <c r="AK7423" i="1"/>
  <c r="AK8131" i="1"/>
  <c r="AK8504" i="1"/>
  <c r="AK8521" i="1"/>
  <c r="AK7589" i="1"/>
  <c r="AK7994" i="1"/>
  <c r="AK8403" i="1"/>
  <c r="AK8572" i="1"/>
  <c r="AK5372" i="1"/>
  <c r="AK6536" i="1"/>
  <c r="AK6814" i="1"/>
  <c r="AK6986" i="1"/>
  <c r="AK7369" i="1"/>
  <c r="AK7506" i="1"/>
  <c r="AK7739" i="1"/>
  <c r="AK8023" i="1"/>
  <c r="AK8164" i="1"/>
  <c r="AK8238" i="1"/>
  <c r="AK8359" i="1"/>
  <c r="AK8413" i="1"/>
  <c r="AK8541" i="1"/>
  <c r="AK8591" i="1"/>
  <c r="AK8652" i="1"/>
  <c r="AK4337" i="1"/>
  <c r="AK7176" i="1"/>
  <c r="AK7371" i="1"/>
  <c r="AK7740" i="1"/>
  <c r="AK8101" i="1"/>
  <c r="AK8293" i="1"/>
  <c r="AK8423" i="1"/>
  <c r="AK8543" i="1"/>
  <c r="AK8182" i="1"/>
  <c r="AK7767" i="1"/>
  <c r="AK8429" i="1"/>
  <c r="AK6020" i="1"/>
  <c r="AK7769" i="1"/>
  <c r="AK8187" i="1"/>
  <c r="AK8362" i="1"/>
  <c r="AK8484" i="1"/>
  <c r="AK8715" i="1"/>
  <c r="AK5572" i="1"/>
  <c r="AK7771" i="1"/>
  <c r="AK6824" i="1"/>
  <c r="AK7961" i="1"/>
  <c r="AK8246" i="1"/>
  <c r="AK8717" i="1"/>
  <c r="AK6889" i="1"/>
  <c r="AK8780" i="1"/>
  <c r="AK4844" i="1"/>
  <c r="AK8053" i="1"/>
  <c r="AK6376" i="1"/>
  <c r="AK7295" i="1"/>
  <c r="AK7983" i="1"/>
  <c r="AK6650" i="1"/>
  <c r="AK7560" i="1"/>
  <c r="AK8335" i="1"/>
  <c r="AK6151" i="1"/>
  <c r="AK8738" i="1"/>
  <c r="AK7688" i="1"/>
  <c r="AK8336" i="1"/>
  <c r="AK5402" i="1"/>
  <c r="AK8103" i="1"/>
  <c r="AK7025" i="1"/>
  <c r="AK3503" i="1"/>
  <c r="AK8400" i="1"/>
  <c r="AK7111" i="1"/>
  <c r="AK6551" i="1"/>
  <c r="AK6816" i="1"/>
  <c r="AK7020" i="1"/>
  <c r="AK7508" i="1"/>
  <c r="AK7640" i="1"/>
  <c r="AK7763" i="1"/>
  <c r="AK8024" i="1"/>
  <c r="AK8165" i="1"/>
  <c r="AK8360" i="1"/>
  <c r="AK8428" i="1"/>
  <c r="AK8653" i="1"/>
  <c r="AK7024" i="1"/>
  <c r="AK7180" i="1"/>
  <c r="AK8483" i="1"/>
  <c r="AK8713" i="1"/>
  <c r="AK434" i="1"/>
  <c r="AK7520" i="1"/>
  <c r="AK8111" i="1"/>
  <c r="AK8430" i="1"/>
  <c r="AK4795" i="1"/>
  <c r="AK7414" i="1"/>
  <c r="AK8376" i="1"/>
  <c r="AK8432" i="1"/>
  <c r="AK8052" i="1"/>
  <c r="AK7252" i="1"/>
  <c r="AK8385" i="1"/>
  <c r="AK7424" i="1"/>
  <c r="AK8134" i="1"/>
  <c r="AK8676" i="1"/>
  <c r="AK7685" i="1"/>
  <c r="AK7810" i="1"/>
  <c r="AK8137" i="1"/>
  <c r="AK8389" i="1"/>
  <c r="AK8737" i="1"/>
  <c r="AK6144" i="1"/>
  <c r="AK6716" i="1"/>
  <c r="AK7300" i="1"/>
  <c r="AK8215" i="1"/>
  <c r="AK5583" i="1"/>
  <c r="AK6022" i="1"/>
  <c r="AK7416" i="1"/>
  <c r="AK7648" i="1"/>
  <c r="AK7962" i="1"/>
  <c r="AK8044" i="1"/>
  <c r="AK8190" i="1"/>
  <c r="AK8260" i="1"/>
  <c r="AK8378" i="1"/>
  <c r="AK8500" i="1"/>
  <c r="AK8549" i="1"/>
  <c r="AK8611" i="1"/>
  <c r="AK8659" i="1"/>
  <c r="AK8766" i="1"/>
  <c r="AK1256" i="1"/>
  <c r="AK4814" i="1"/>
  <c r="AK6361" i="1"/>
  <c r="AK6885" i="1"/>
  <c r="AK7236" i="1"/>
  <c r="AK7778" i="1"/>
  <c r="AK7886" i="1"/>
  <c r="AK8049" i="1"/>
  <c r="AK7804" i="1"/>
  <c r="AK7982" i="1"/>
  <c r="AK8722" i="1"/>
  <c r="AK8614" i="1"/>
  <c r="AK6649" i="1"/>
  <c r="AK7558" i="1"/>
  <c r="AK8207" i="1"/>
  <c r="AK8449" i="1"/>
  <c r="AK8723" i="1"/>
  <c r="AK5734" i="1"/>
  <c r="AK8679" i="1"/>
  <c r="AK6893" i="1"/>
  <c r="AK7686" i="1"/>
  <c r="AK3522" i="1"/>
  <c r="AK6912" i="1"/>
  <c r="AK7991" i="1"/>
  <c r="AK6152" i="1"/>
  <c r="AK8141" i="1"/>
  <c r="AK4816" i="1"/>
  <c r="AK6023" i="1"/>
  <c r="AK7044" i="1"/>
  <c r="AK7237" i="1"/>
  <c r="AK7421" i="1"/>
  <c r="AK7549" i="1"/>
  <c r="AK7680" i="1"/>
  <c r="AK7781" i="1"/>
  <c r="AK7890" i="1"/>
  <c r="AK8129" i="1"/>
  <c r="AK8317" i="1"/>
  <c r="AK8379" i="1"/>
  <c r="AK8501" i="1"/>
  <c r="AK8553" i="1"/>
  <c r="AK8612" i="1"/>
  <c r="AK8778" i="1"/>
  <c r="AK2024" i="1"/>
  <c r="AK5629" i="1"/>
  <c r="AK6046" i="1"/>
  <c r="AK6368" i="1"/>
  <c r="AK7422" i="1"/>
  <c r="AK7683" i="1"/>
  <c r="AK8193" i="1"/>
  <c r="AK8263" i="1"/>
  <c r="AK8433" i="1"/>
  <c r="AK7687" i="1"/>
  <c r="AK7110" i="1"/>
  <c r="AK3644" i="1"/>
  <c r="AK5780" i="1"/>
  <c r="AK6158" i="1"/>
  <c r="AK6453" i="1"/>
  <c r="AK7822" i="1"/>
  <c r="AK7928" i="1"/>
  <c r="AK8284" i="1"/>
  <c r="AK8337" i="1"/>
  <c r="AK8457" i="1"/>
  <c r="AK8522" i="1"/>
  <c r="AK8631" i="1"/>
  <c r="AK8682" i="1"/>
  <c r="AK8739" i="1"/>
  <c r="AK3756" i="1"/>
  <c r="AK6454" i="1"/>
  <c r="AK7113" i="1"/>
  <c r="AK7315" i="1"/>
  <c r="AK7462" i="1"/>
  <c r="AK7590" i="1"/>
  <c r="AK7722" i="1"/>
  <c r="AK8074" i="1"/>
  <c r="AK8159" i="1"/>
  <c r="AK8405" i="1"/>
  <c r="AK8573" i="1"/>
  <c r="AK8693" i="1"/>
  <c r="AK3595" i="1"/>
  <c r="N10" i="1"/>
  <c r="N22" i="1" s="1"/>
  <c r="N34" i="1" s="1"/>
  <c r="N46" i="1" s="1"/>
  <c r="N58" i="1" s="1"/>
  <c r="N70" i="1" s="1"/>
  <c r="N82" i="1" s="1"/>
  <c r="N94" i="1" s="1"/>
  <c r="N106" i="1" s="1"/>
  <c r="N118" i="1" s="1"/>
  <c r="N130" i="1" s="1"/>
  <c r="N142" i="1" s="1"/>
  <c r="N154" i="1" s="1"/>
  <c r="N166" i="1" s="1"/>
  <c r="N178" i="1" s="1"/>
  <c r="N190" i="1" s="1"/>
  <c r="N202" i="1" s="1"/>
  <c r="N214" i="1" s="1"/>
  <c r="N226" i="1" s="1"/>
  <c r="N238" i="1" s="1"/>
  <c r="N11" i="1"/>
  <c r="N23" i="1" s="1"/>
  <c r="N35" i="1" s="1"/>
  <c r="N47" i="1" s="1"/>
  <c r="N59" i="1" s="1"/>
  <c r="N71" i="1" s="1"/>
  <c r="N83" i="1" s="1"/>
  <c r="N95" i="1" s="1"/>
  <c r="N107" i="1" s="1"/>
  <c r="N119" i="1" s="1"/>
  <c r="N131" i="1" s="1"/>
  <c r="N143" i="1" s="1"/>
  <c r="N155" i="1" s="1"/>
  <c r="N167" i="1" s="1"/>
  <c r="N179" i="1" s="1"/>
  <c r="N191" i="1" s="1"/>
  <c r="N203" i="1" s="1"/>
  <c r="N215" i="1" s="1"/>
  <c r="N227" i="1" s="1"/>
  <c r="N239" i="1" s="1"/>
  <c r="N12" i="1"/>
  <c r="N24" i="1" s="1"/>
  <c r="N36" i="1" s="1"/>
  <c r="N48" i="1" s="1"/>
  <c r="N60" i="1" s="1"/>
  <c r="N72" i="1" s="1"/>
  <c r="N84" i="1" s="1"/>
  <c r="N96" i="1" s="1"/>
  <c r="N108" i="1" s="1"/>
  <c r="N120" i="1" s="1"/>
  <c r="N132" i="1" s="1"/>
  <c r="N144" i="1" s="1"/>
  <c r="N156" i="1" s="1"/>
  <c r="N168" i="1" s="1"/>
  <c r="N180" i="1" s="1"/>
  <c r="N192" i="1" s="1"/>
  <c r="N204" i="1" s="1"/>
  <c r="N216" i="1" s="1"/>
  <c r="N228" i="1" s="1"/>
  <c r="N240" i="1" s="1"/>
  <c r="N13" i="1"/>
  <c r="N25" i="1" s="1"/>
  <c r="N37" i="1" s="1"/>
  <c r="N49" i="1" s="1"/>
  <c r="N61" i="1" s="1"/>
  <c r="N73" i="1" s="1"/>
  <c r="N85" i="1" s="1"/>
  <c r="N97" i="1" s="1"/>
  <c r="N109" i="1" s="1"/>
  <c r="N121" i="1" s="1"/>
  <c r="N133" i="1" s="1"/>
  <c r="N145" i="1" s="1"/>
  <c r="N157" i="1" s="1"/>
  <c r="N169" i="1" s="1"/>
  <c r="N181" i="1" s="1"/>
  <c r="N193" i="1" s="1"/>
  <c r="N205" i="1" s="1"/>
  <c r="N217" i="1" s="1"/>
  <c r="N229" i="1" s="1"/>
  <c r="N241" i="1" s="1"/>
  <c r="N14" i="1"/>
  <c r="N26" i="1" s="1"/>
  <c r="N38" i="1" s="1"/>
  <c r="N50" i="1" s="1"/>
  <c r="N62" i="1" s="1"/>
  <c r="N74" i="1" s="1"/>
  <c r="N86" i="1" s="1"/>
  <c r="N98" i="1" s="1"/>
  <c r="N110" i="1" s="1"/>
  <c r="N122" i="1" s="1"/>
  <c r="N134" i="1" s="1"/>
  <c r="N146" i="1" s="1"/>
  <c r="N158" i="1" s="1"/>
  <c r="N170" i="1" s="1"/>
  <c r="N182" i="1" s="1"/>
  <c r="N194" i="1" s="1"/>
  <c r="N206" i="1" s="1"/>
  <c r="N218" i="1" s="1"/>
  <c r="N230" i="1" s="1"/>
  <c r="N242" i="1" s="1"/>
  <c r="N15" i="1"/>
  <c r="N27" i="1" s="1"/>
  <c r="N39" i="1" s="1"/>
  <c r="N51" i="1" s="1"/>
  <c r="N63" i="1" s="1"/>
  <c r="N75" i="1" s="1"/>
  <c r="N87" i="1" s="1"/>
  <c r="N99" i="1" s="1"/>
  <c r="N111" i="1" s="1"/>
  <c r="N123" i="1" s="1"/>
  <c r="N135" i="1" s="1"/>
  <c r="N147" i="1" s="1"/>
  <c r="N159" i="1" s="1"/>
  <c r="N171" i="1" s="1"/>
  <c r="N183" i="1" s="1"/>
  <c r="N195" i="1" s="1"/>
  <c r="N207" i="1" s="1"/>
  <c r="N219" i="1" s="1"/>
  <c r="N231" i="1" s="1"/>
  <c r="N243" i="1" s="1"/>
  <c r="N16" i="1"/>
  <c r="N28" i="1" s="1"/>
  <c r="N40" i="1" s="1"/>
  <c r="N52" i="1" s="1"/>
  <c r="N64" i="1" s="1"/>
  <c r="N76" i="1" s="1"/>
  <c r="N88" i="1" s="1"/>
  <c r="N100" i="1" s="1"/>
  <c r="N112" i="1" s="1"/>
  <c r="N124" i="1" s="1"/>
  <c r="N136" i="1" s="1"/>
  <c r="N148" i="1" s="1"/>
  <c r="N160" i="1" s="1"/>
  <c r="N172" i="1" s="1"/>
  <c r="N184" i="1" s="1"/>
  <c r="N196" i="1" s="1"/>
  <c r="N208" i="1" s="1"/>
  <c r="N220" i="1" s="1"/>
  <c r="N232" i="1" s="1"/>
  <c r="N244" i="1" s="1"/>
  <c r="N17" i="1"/>
  <c r="N29" i="1" s="1"/>
  <c r="N41" i="1" s="1"/>
  <c r="N53" i="1" s="1"/>
  <c r="N65" i="1" s="1"/>
  <c r="N77" i="1" s="1"/>
  <c r="N89" i="1" s="1"/>
  <c r="N101" i="1" s="1"/>
  <c r="N113" i="1" s="1"/>
  <c r="N125" i="1" s="1"/>
  <c r="N137" i="1" s="1"/>
  <c r="N149" i="1" s="1"/>
  <c r="N161" i="1" s="1"/>
  <c r="N173" i="1" s="1"/>
  <c r="N185" i="1" s="1"/>
  <c r="N197" i="1" s="1"/>
  <c r="N209" i="1" s="1"/>
  <c r="N221" i="1" s="1"/>
  <c r="N233" i="1" s="1"/>
  <c r="N6" i="1"/>
  <c r="N18" i="1" s="1"/>
  <c r="N30" i="1" s="1"/>
  <c r="N42" i="1" s="1"/>
  <c r="N54" i="1" s="1"/>
  <c r="N66" i="1" s="1"/>
  <c r="N78" i="1" s="1"/>
  <c r="N90" i="1" s="1"/>
  <c r="N102" i="1" s="1"/>
  <c r="N114" i="1" s="1"/>
  <c r="N126" i="1" s="1"/>
  <c r="N138" i="1" s="1"/>
  <c r="N150" i="1" s="1"/>
  <c r="N162" i="1" s="1"/>
  <c r="N174" i="1" s="1"/>
  <c r="N186" i="1" s="1"/>
  <c r="N198" i="1" s="1"/>
  <c r="N210" i="1" s="1"/>
  <c r="N222" i="1" s="1"/>
  <c r="N234" i="1" s="1"/>
  <c r="N7" i="1"/>
  <c r="N19" i="1" s="1"/>
  <c r="N31" i="1" s="1"/>
  <c r="N43" i="1" s="1"/>
  <c r="N55" i="1" s="1"/>
  <c r="N67" i="1" s="1"/>
  <c r="N79" i="1" s="1"/>
  <c r="N91" i="1" s="1"/>
  <c r="N103" i="1" s="1"/>
  <c r="N115" i="1" s="1"/>
  <c r="N127" i="1" s="1"/>
  <c r="N139" i="1" s="1"/>
  <c r="N151" i="1" s="1"/>
  <c r="N163" i="1" s="1"/>
  <c r="N175" i="1" s="1"/>
  <c r="N187" i="1" s="1"/>
  <c r="N199" i="1" s="1"/>
  <c r="N211" i="1" s="1"/>
  <c r="N223" i="1" s="1"/>
  <c r="N235" i="1" s="1"/>
  <c r="N8" i="1"/>
  <c r="N20" i="1" s="1"/>
  <c r="N32" i="1" s="1"/>
  <c r="N44" i="1" s="1"/>
  <c r="N56" i="1" s="1"/>
  <c r="N68" i="1" s="1"/>
  <c r="N80" i="1" s="1"/>
  <c r="N92" i="1" s="1"/>
  <c r="N104" i="1" s="1"/>
  <c r="N116" i="1" s="1"/>
  <c r="N128" i="1" s="1"/>
  <c r="N140" i="1" s="1"/>
  <c r="N152" i="1" s="1"/>
  <c r="N164" i="1" s="1"/>
  <c r="N176" i="1" s="1"/>
  <c r="N188" i="1" s="1"/>
  <c r="N200" i="1" s="1"/>
  <c r="N212" i="1" s="1"/>
  <c r="N224" i="1" s="1"/>
  <c r="N236" i="1" s="1"/>
  <c r="N9" i="1"/>
  <c r="N21" i="1" s="1"/>
  <c r="N33" i="1" s="1"/>
  <c r="N45" i="1" s="1"/>
  <c r="N57" i="1" s="1"/>
  <c r="N69" i="1" s="1"/>
  <c r="N81" i="1" s="1"/>
  <c r="N93" i="1" s="1"/>
  <c r="N105" i="1" s="1"/>
  <c r="N117" i="1" s="1"/>
  <c r="N129" i="1" s="1"/>
  <c r="N141" i="1" s="1"/>
  <c r="N153" i="1" s="1"/>
  <c r="N165" i="1" s="1"/>
  <c r="N177" i="1" s="1"/>
  <c r="N189" i="1" s="1"/>
  <c r="N201" i="1" s="1"/>
  <c r="N213" i="1" s="1"/>
  <c r="N225" i="1" s="1"/>
  <c r="N237" i="1" s="1"/>
  <c r="G8" i="1"/>
  <c r="I12" i="1"/>
  <c r="H8" i="1"/>
  <c r="H20" i="1" s="1"/>
  <c r="H32" i="1" s="1"/>
  <c r="H44" i="1" s="1"/>
  <c r="H56" i="1" s="1"/>
  <c r="H68" i="1" s="1"/>
  <c r="H80" i="1" s="1"/>
  <c r="H92" i="1" s="1"/>
  <c r="H104" i="1" s="1"/>
  <c r="H116" i="1" s="1"/>
  <c r="H128" i="1" s="1"/>
  <c r="H140" i="1" s="1"/>
  <c r="H152" i="1" s="1"/>
  <c r="H164" i="1" s="1"/>
  <c r="H176" i="1" s="1"/>
  <c r="H188" i="1" s="1"/>
  <c r="H200" i="1" s="1"/>
  <c r="H212" i="1" s="1"/>
  <c r="H224" i="1" s="1"/>
  <c r="H236" i="1" s="1"/>
  <c r="H11" i="1"/>
  <c r="H23" i="1" s="1"/>
  <c r="H35" i="1" s="1"/>
  <c r="H47" i="1" s="1"/>
  <c r="H59" i="1" s="1"/>
  <c r="H71" i="1" s="1"/>
  <c r="H83" i="1" s="1"/>
  <c r="H95" i="1" s="1"/>
  <c r="H107" i="1" s="1"/>
  <c r="H119" i="1" s="1"/>
  <c r="H131" i="1" s="1"/>
  <c r="H143" i="1" s="1"/>
  <c r="H155" i="1" s="1"/>
  <c r="H167" i="1" s="1"/>
  <c r="H179" i="1" s="1"/>
  <c r="H191" i="1" s="1"/>
  <c r="H203" i="1" s="1"/>
  <c r="H215" i="1" s="1"/>
  <c r="H227" i="1" s="1"/>
  <c r="H239" i="1" s="1"/>
  <c r="H6" i="1"/>
  <c r="H18" i="1" s="1"/>
  <c r="H30" i="1" s="1"/>
  <c r="H42" i="1" s="1"/>
  <c r="H54" i="1" s="1"/>
  <c r="H66" i="1" s="1"/>
  <c r="H78" i="1" s="1"/>
  <c r="H90" i="1" s="1"/>
  <c r="H102" i="1" s="1"/>
  <c r="H114" i="1" s="1"/>
  <c r="H126" i="1" s="1"/>
  <c r="H138" i="1" s="1"/>
  <c r="H150" i="1" s="1"/>
  <c r="H162" i="1" s="1"/>
  <c r="H174" i="1" s="1"/>
  <c r="H186" i="1" s="1"/>
  <c r="H198" i="1" s="1"/>
  <c r="H210" i="1" s="1"/>
  <c r="H222" i="1" s="1"/>
  <c r="H234" i="1" s="1"/>
  <c r="H13" i="1"/>
  <c r="H25" i="1" s="1"/>
  <c r="H37" i="1" s="1"/>
  <c r="H49" i="1" s="1"/>
  <c r="H61" i="1" s="1"/>
  <c r="H73" i="1" s="1"/>
  <c r="H85" i="1" s="1"/>
  <c r="H97" i="1" s="1"/>
  <c r="H109" i="1" s="1"/>
  <c r="H121" i="1" s="1"/>
  <c r="H133" i="1" s="1"/>
  <c r="H145" i="1" s="1"/>
  <c r="H157" i="1" s="1"/>
  <c r="H169" i="1" s="1"/>
  <c r="H181" i="1" s="1"/>
  <c r="H193" i="1" s="1"/>
  <c r="H205" i="1" s="1"/>
  <c r="H217" i="1" s="1"/>
  <c r="H229" i="1" s="1"/>
  <c r="H241" i="1" s="1"/>
  <c r="H15" i="1"/>
  <c r="H27" i="1" s="1"/>
  <c r="H39" i="1" s="1"/>
  <c r="H51" i="1" s="1"/>
  <c r="H63" i="1" s="1"/>
  <c r="H75" i="1" s="1"/>
  <c r="H87" i="1" s="1"/>
  <c r="H99" i="1" s="1"/>
  <c r="H111" i="1" s="1"/>
  <c r="H123" i="1" s="1"/>
  <c r="H135" i="1" s="1"/>
  <c r="H147" i="1" s="1"/>
  <c r="H159" i="1" s="1"/>
  <c r="H171" i="1" s="1"/>
  <c r="H183" i="1" s="1"/>
  <c r="H195" i="1" s="1"/>
  <c r="H207" i="1" s="1"/>
  <c r="H219" i="1" s="1"/>
  <c r="H231" i="1" s="1"/>
  <c r="H243" i="1" s="1"/>
  <c r="H7" i="1"/>
  <c r="H19" i="1" s="1"/>
  <c r="H31" i="1" s="1"/>
  <c r="H43" i="1" s="1"/>
  <c r="H55" i="1" s="1"/>
  <c r="H67" i="1" s="1"/>
  <c r="H79" i="1" s="1"/>
  <c r="H91" i="1" s="1"/>
  <c r="H103" i="1" s="1"/>
  <c r="H115" i="1" s="1"/>
  <c r="H127" i="1" s="1"/>
  <c r="H139" i="1" s="1"/>
  <c r="H151" i="1" s="1"/>
  <c r="H163" i="1" s="1"/>
  <c r="H175" i="1" s="1"/>
  <c r="H187" i="1" s="1"/>
  <c r="H199" i="1" s="1"/>
  <c r="H211" i="1" s="1"/>
  <c r="H223" i="1" s="1"/>
  <c r="H235" i="1" s="1"/>
  <c r="H10" i="1"/>
  <c r="H22" i="1" s="1"/>
  <c r="H34" i="1" s="1"/>
  <c r="H46" i="1" s="1"/>
  <c r="H58" i="1" s="1"/>
  <c r="H70" i="1" s="1"/>
  <c r="H82" i="1" s="1"/>
  <c r="H94" i="1" s="1"/>
  <c r="H106" i="1" s="1"/>
  <c r="H118" i="1" s="1"/>
  <c r="H130" i="1" s="1"/>
  <c r="H142" i="1" s="1"/>
  <c r="H154" i="1" s="1"/>
  <c r="H166" i="1" s="1"/>
  <c r="H178" i="1" s="1"/>
  <c r="H190" i="1" s="1"/>
  <c r="H202" i="1" s="1"/>
  <c r="H214" i="1" s="1"/>
  <c r="H226" i="1" s="1"/>
  <c r="H238" i="1" s="1"/>
  <c r="H9" i="1"/>
  <c r="H21" i="1" s="1"/>
  <c r="H33" i="1" s="1"/>
  <c r="H45" i="1" s="1"/>
  <c r="H57" i="1" s="1"/>
  <c r="H69" i="1" s="1"/>
  <c r="H81" i="1" s="1"/>
  <c r="H93" i="1" s="1"/>
  <c r="H105" i="1" s="1"/>
  <c r="H117" i="1" s="1"/>
  <c r="H129" i="1" s="1"/>
  <c r="H141" i="1" s="1"/>
  <c r="H153" i="1" s="1"/>
  <c r="H165" i="1" s="1"/>
  <c r="H177" i="1" s="1"/>
  <c r="H189" i="1" s="1"/>
  <c r="H201" i="1" s="1"/>
  <c r="H213" i="1" s="1"/>
  <c r="H225" i="1" s="1"/>
  <c r="H237" i="1" s="1"/>
  <c r="H5" i="1"/>
  <c r="H17" i="1" s="1"/>
  <c r="H29" i="1" s="1"/>
  <c r="H41" i="1" s="1"/>
  <c r="H53" i="1" s="1"/>
  <c r="H65" i="1" s="1"/>
  <c r="H77" i="1" s="1"/>
  <c r="H89" i="1" s="1"/>
  <c r="H101" i="1" s="1"/>
  <c r="H113" i="1" s="1"/>
  <c r="H125" i="1" s="1"/>
  <c r="H137" i="1" s="1"/>
  <c r="H149" i="1" s="1"/>
  <c r="H161" i="1" s="1"/>
  <c r="H173" i="1" s="1"/>
  <c r="H185" i="1" s="1"/>
  <c r="H197" i="1" s="1"/>
  <c r="H209" i="1" s="1"/>
  <c r="H221" i="1" s="1"/>
  <c r="H233" i="1" s="1"/>
  <c r="H14" i="1"/>
  <c r="H26" i="1" s="1"/>
  <c r="H38" i="1" s="1"/>
  <c r="H50" i="1" s="1"/>
  <c r="H62" i="1" s="1"/>
  <c r="H74" i="1" s="1"/>
  <c r="H86" i="1" s="1"/>
  <c r="H98" i="1" s="1"/>
  <c r="H110" i="1" s="1"/>
  <c r="H122" i="1" s="1"/>
  <c r="H134" i="1" s="1"/>
  <c r="H146" i="1" s="1"/>
  <c r="H158" i="1" s="1"/>
  <c r="H170" i="1" s="1"/>
  <c r="H182" i="1" s="1"/>
  <c r="H194" i="1" s="1"/>
  <c r="H206" i="1" s="1"/>
  <c r="H218" i="1" s="1"/>
  <c r="H230" i="1" s="1"/>
  <c r="H242" i="1" s="1"/>
  <c r="K9" i="6" l="1"/>
  <c r="K6" i="6"/>
  <c r="L6" i="6" s="1"/>
  <c r="K8" i="6"/>
  <c r="L5" i="6"/>
  <c r="M5" i="6" s="1"/>
  <c r="H10" i="6"/>
  <c r="K10" i="6" s="1"/>
  <c r="A34" i="7"/>
  <c r="N4" i="1"/>
  <c r="AO22" i="1"/>
  <c r="K16" i="1" s="1"/>
  <c r="AO14" i="1"/>
  <c r="K8" i="1" s="1"/>
  <c r="AO13" i="1"/>
  <c r="K7" i="1" s="1"/>
  <c r="AO12" i="1"/>
  <c r="K6" i="1" s="1"/>
  <c r="AO17" i="1"/>
  <c r="K11" i="1" s="1"/>
  <c r="AO19" i="1"/>
  <c r="K13" i="1" s="1"/>
  <c r="AO15" i="1"/>
  <c r="K9" i="1" s="1"/>
  <c r="AO18" i="1"/>
  <c r="K12" i="1" s="1"/>
  <c r="M12" i="1" s="1"/>
  <c r="AO21" i="1"/>
  <c r="K15" i="1" s="1"/>
  <c r="AO16" i="1"/>
  <c r="K10" i="1" s="1"/>
  <c r="AO20" i="1"/>
  <c r="K14" i="1" s="1"/>
  <c r="AO11" i="1"/>
  <c r="K5" i="1" s="1"/>
  <c r="G9" i="1"/>
  <c r="O8" i="1"/>
  <c r="O5" i="1"/>
  <c r="O6" i="1"/>
  <c r="I16" i="1"/>
  <c r="I9" i="1"/>
  <c r="I7" i="1"/>
  <c r="I13" i="1"/>
  <c r="I6" i="1"/>
  <c r="I8" i="1"/>
  <c r="I14" i="1"/>
  <c r="I5" i="1"/>
  <c r="I10" i="1"/>
  <c r="I15" i="1"/>
  <c r="I11" i="1"/>
  <c r="I24" i="1"/>
  <c r="M5" i="1" l="1"/>
  <c r="M6" i="1"/>
  <c r="M15" i="1"/>
  <c r="M7" i="1"/>
  <c r="M14" i="1"/>
  <c r="M10" i="1"/>
  <c r="M11" i="1"/>
  <c r="M13" i="1"/>
  <c r="M9" i="1"/>
  <c r="M16" i="1"/>
  <c r="M8" i="1"/>
  <c r="N5" i="6"/>
  <c r="M6" i="6"/>
  <c r="L7" i="6"/>
  <c r="M7" i="6" s="1"/>
  <c r="H11" i="6"/>
  <c r="K11" i="6" s="1"/>
  <c r="U4" i="1"/>
  <c r="F29" i="7"/>
  <c r="I29" i="7" s="1"/>
  <c r="K25" i="1"/>
  <c r="K28" i="1"/>
  <c r="K27" i="1"/>
  <c r="K18" i="1"/>
  <c r="K19" i="1"/>
  <c r="K24" i="1"/>
  <c r="M24" i="1" s="1"/>
  <c r="K17" i="1"/>
  <c r="K21" i="1"/>
  <c r="K26" i="1"/>
  <c r="K22" i="1"/>
  <c r="K20" i="1"/>
  <c r="K23" i="1"/>
  <c r="G10" i="1"/>
  <c r="O9" i="1"/>
  <c r="P4" i="1"/>
  <c r="Q4" i="1" s="1"/>
  <c r="I23" i="1"/>
  <c r="I22" i="1"/>
  <c r="I17" i="1"/>
  <c r="I36" i="1"/>
  <c r="I27" i="1"/>
  <c r="I26" i="1"/>
  <c r="I20" i="1"/>
  <c r="I18" i="1"/>
  <c r="I25" i="1"/>
  <c r="I19" i="1"/>
  <c r="I21" i="1"/>
  <c r="I28" i="1"/>
  <c r="M23" i="1" l="1"/>
  <c r="M28" i="1"/>
  <c r="M18" i="1"/>
  <c r="M27" i="1"/>
  <c r="M20" i="1"/>
  <c r="M26" i="1"/>
  <c r="M17" i="1"/>
  <c r="M21" i="1"/>
  <c r="M19" i="1"/>
  <c r="M25" i="1"/>
  <c r="M22" i="1"/>
  <c r="N6" i="6"/>
  <c r="N7" i="6" s="1"/>
  <c r="L8" i="6"/>
  <c r="M8" i="6" s="1"/>
  <c r="H12" i="6"/>
  <c r="K12" i="6" s="1"/>
  <c r="U5" i="1"/>
  <c r="R4" i="1"/>
  <c r="K33" i="1"/>
  <c r="K35" i="1"/>
  <c r="K32" i="1"/>
  <c r="K40" i="1"/>
  <c r="K34" i="1"/>
  <c r="K38" i="1"/>
  <c r="K29" i="1"/>
  <c r="K36" i="1"/>
  <c r="M36" i="1" s="1"/>
  <c r="K31" i="1"/>
  <c r="K30" i="1"/>
  <c r="K39" i="1"/>
  <c r="K37" i="1"/>
  <c r="G11" i="1"/>
  <c r="O10" i="1"/>
  <c r="I40" i="1"/>
  <c r="I48" i="1"/>
  <c r="I33" i="1"/>
  <c r="I31" i="1"/>
  <c r="I37" i="1"/>
  <c r="I30" i="1"/>
  <c r="I32" i="1"/>
  <c r="I38" i="1"/>
  <c r="I39" i="1"/>
  <c r="I29" i="1"/>
  <c r="I34" i="1"/>
  <c r="I35" i="1"/>
  <c r="M37" i="1" l="1"/>
  <c r="M31" i="1"/>
  <c r="M29" i="1"/>
  <c r="M34" i="1"/>
  <c r="M39" i="1"/>
  <c r="M30" i="1"/>
  <c r="M35" i="1"/>
  <c r="M32" i="1"/>
  <c r="M33" i="1"/>
  <c r="M40" i="1"/>
  <c r="M38" i="1"/>
  <c r="N8" i="6"/>
  <c r="L9" i="6"/>
  <c r="M9" i="6" s="1"/>
  <c r="H13" i="6"/>
  <c r="K13" i="6" s="1"/>
  <c r="U6" i="1"/>
  <c r="K49" i="1"/>
  <c r="K51" i="1"/>
  <c r="K41" i="1"/>
  <c r="K44" i="1"/>
  <c r="K42" i="1"/>
  <c r="K43" i="1"/>
  <c r="K48" i="1"/>
  <c r="M48" i="1" s="1"/>
  <c r="K50" i="1"/>
  <c r="K46" i="1"/>
  <c r="K52" i="1"/>
  <c r="K47" i="1"/>
  <c r="K45" i="1"/>
  <c r="G12" i="1"/>
  <c r="O11" i="1"/>
  <c r="I47" i="1"/>
  <c r="I41" i="1"/>
  <c r="I60" i="1"/>
  <c r="I50" i="1"/>
  <c r="I44" i="1"/>
  <c r="I43" i="1"/>
  <c r="I52" i="1"/>
  <c r="I46" i="1"/>
  <c r="I51" i="1"/>
  <c r="I42" i="1"/>
  <c r="I49" i="1"/>
  <c r="I45" i="1"/>
  <c r="M47" i="1" l="1"/>
  <c r="M44" i="1"/>
  <c r="M45" i="1"/>
  <c r="M51" i="1"/>
  <c r="M46" i="1"/>
  <c r="M52" i="1"/>
  <c r="M43" i="1"/>
  <c r="M50" i="1"/>
  <c r="M41" i="1"/>
  <c r="M49" i="1"/>
  <c r="M42" i="1"/>
  <c r="N9" i="6"/>
  <c r="L10" i="6"/>
  <c r="M10" i="6" s="1"/>
  <c r="H14" i="6"/>
  <c r="K14" i="6" s="1"/>
  <c r="U7" i="1"/>
  <c r="K61" i="1"/>
  <c r="K64" i="1"/>
  <c r="K58" i="1"/>
  <c r="K62" i="1"/>
  <c r="K60" i="1"/>
  <c r="M60" i="1" s="1"/>
  <c r="K55" i="1"/>
  <c r="K54" i="1"/>
  <c r="K56" i="1"/>
  <c r="K53" i="1"/>
  <c r="K57" i="1"/>
  <c r="K59" i="1"/>
  <c r="K63" i="1"/>
  <c r="G13" i="1"/>
  <c r="O12" i="1"/>
  <c r="I57" i="1"/>
  <c r="I63" i="1"/>
  <c r="I62" i="1"/>
  <c r="I72" i="1"/>
  <c r="I61" i="1"/>
  <c r="I54" i="1"/>
  <c r="I58" i="1"/>
  <c r="I64" i="1"/>
  <c r="I55" i="1"/>
  <c r="I56" i="1"/>
  <c r="I53" i="1"/>
  <c r="I59" i="1"/>
  <c r="M63" i="1" l="1"/>
  <c r="M57" i="1"/>
  <c r="M53" i="1"/>
  <c r="M59" i="1"/>
  <c r="M56" i="1"/>
  <c r="M55" i="1"/>
  <c r="M64" i="1"/>
  <c r="M58" i="1"/>
  <c r="M54" i="1"/>
  <c r="M61" i="1"/>
  <c r="M62" i="1"/>
  <c r="N10" i="6"/>
  <c r="L11" i="6"/>
  <c r="M11" i="6" s="1"/>
  <c r="H15" i="6"/>
  <c r="K15" i="6" s="1"/>
  <c r="U8" i="1"/>
  <c r="K75" i="1"/>
  <c r="K76" i="1"/>
  <c r="K71" i="1"/>
  <c r="K68" i="1"/>
  <c r="K66" i="1"/>
  <c r="K69" i="1"/>
  <c r="K65" i="1"/>
  <c r="K67" i="1"/>
  <c r="K72" i="1"/>
  <c r="M72" i="1" s="1"/>
  <c r="K74" i="1"/>
  <c r="K70" i="1"/>
  <c r="K73" i="1"/>
  <c r="G14" i="1"/>
  <c r="O13" i="1"/>
  <c r="I65" i="1"/>
  <c r="I67" i="1"/>
  <c r="I66" i="1"/>
  <c r="I71" i="1"/>
  <c r="I68" i="1"/>
  <c r="I70" i="1"/>
  <c r="I73" i="1"/>
  <c r="I76" i="1"/>
  <c r="I84" i="1"/>
  <c r="I74" i="1"/>
  <c r="I75" i="1"/>
  <c r="I69" i="1"/>
  <c r="M71" i="1" l="1"/>
  <c r="M65" i="1"/>
  <c r="M66" i="1"/>
  <c r="M76" i="1"/>
  <c r="M73" i="1"/>
  <c r="M69" i="1"/>
  <c r="M74" i="1"/>
  <c r="M70" i="1"/>
  <c r="M68" i="1"/>
  <c r="M67" i="1"/>
  <c r="M75" i="1"/>
  <c r="N11" i="6"/>
  <c r="L12" i="6"/>
  <c r="M12" i="6" s="1"/>
  <c r="H16" i="6"/>
  <c r="K16" i="6" s="1"/>
  <c r="U9" i="1"/>
  <c r="K82" i="1"/>
  <c r="K81" i="1"/>
  <c r="K85" i="1"/>
  <c r="K86" i="1"/>
  <c r="K84" i="1"/>
  <c r="M84" i="1" s="1"/>
  <c r="K79" i="1"/>
  <c r="K77" i="1"/>
  <c r="K78" i="1"/>
  <c r="K80" i="1"/>
  <c r="K83" i="1"/>
  <c r="K88" i="1"/>
  <c r="K87" i="1"/>
  <c r="G15" i="1"/>
  <c r="O14" i="1"/>
  <c r="J13" i="1"/>
  <c r="I81" i="1"/>
  <c r="I86" i="1"/>
  <c r="I80" i="1"/>
  <c r="I87" i="1"/>
  <c r="I96" i="1"/>
  <c r="I88" i="1"/>
  <c r="I85" i="1"/>
  <c r="I82" i="1"/>
  <c r="I83" i="1"/>
  <c r="I78" i="1"/>
  <c r="I79" i="1"/>
  <c r="I77" i="1"/>
  <c r="M88" i="1" l="1"/>
  <c r="M83" i="1"/>
  <c r="M87" i="1"/>
  <c r="M80" i="1"/>
  <c r="M78" i="1"/>
  <c r="M77" i="1"/>
  <c r="M79" i="1"/>
  <c r="M82" i="1"/>
  <c r="M85" i="1"/>
  <c r="M86" i="1"/>
  <c r="M81" i="1"/>
  <c r="N12" i="6"/>
  <c r="U10" i="1"/>
  <c r="L13" i="6"/>
  <c r="M13" i="6" s="1"/>
  <c r="H17" i="6"/>
  <c r="K17" i="6" s="1"/>
  <c r="K99" i="1"/>
  <c r="K100" i="1"/>
  <c r="K95" i="1"/>
  <c r="K92" i="1"/>
  <c r="K90" i="1"/>
  <c r="K89" i="1"/>
  <c r="K91" i="1"/>
  <c r="K96" i="1"/>
  <c r="M96" i="1" s="1"/>
  <c r="K98" i="1"/>
  <c r="K97" i="1"/>
  <c r="K93" i="1"/>
  <c r="K94" i="1"/>
  <c r="P13" i="1"/>
  <c r="Q13" i="1" s="1"/>
  <c r="J25" i="1"/>
  <c r="G16" i="1"/>
  <c r="O15" i="1"/>
  <c r="J7" i="1"/>
  <c r="J14" i="1"/>
  <c r="J11" i="1"/>
  <c r="J5" i="1"/>
  <c r="J15" i="1"/>
  <c r="J8" i="1"/>
  <c r="J10" i="1"/>
  <c r="J9" i="1"/>
  <c r="J12" i="1"/>
  <c r="J16" i="1"/>
  <c r="J6" i="1"/>
  <c r="I108" i="1"/>
  <c r="I91" i="1"/>
  <c r="I95" i="1"/>
  <c r="I99" i="1"/>
  <c r="I89" i="1"/>
  <c r="I90" i="1"/>
  <c r="M90" i="1" s="1"/>
  <c r="I94" i="1"/>
  <c r="I97" i="1"/>
  <c r="I100" i="1"/>
  <c r="I92" i="1"/>
  <c r="I98" i="1"/>
  <c r="M98" i="1" s="1"/>
  <c r="I93" i="1"/>
  <c r="M93" i="1" s="1"/>
  <c r="M91" i="1" l="1"/>
  <c r="M89" i="1"/>
  <c r="M99" i="1"/>
  <c r="M92" i="1"/>
  <c r="M100" i="1"/>
  <c r="M97" i="1"/>
  <c r="M94" i="1"/>
  <c r="M95" i="1"/>
  <c r="N13" i="6"/>
  <c r="L14" i="6"/>
  <c r="M14" i="6" s="1"/>
  <c r="H18" i="6"/>
  <c r="K18" i="6" s="1"/>
  <c r="U11" i="1"/>
  <c r="B37" i="7"/>
  <c r="J37" i="1"/>
  <c r="K105" i="1"/>
  <c r="K110" i="1"/>
  <c r="K112" i="1"/>
  <c r="K103" i="1"/>
  <c r="K101" i="1"/>
  <c r="K102" i="1"/>
  <c r="K104" i="1"/>
  <c r="K111" i="1"/>
  <c r="K106" i="1"/>
  <c r="K109" i="1"/>
  <c r="K108" i="1"/>
  <c r="M108" i="1" s="1"/>
  <c r="K107" i="1"/>
  <c r="P12" i="1"/>
  <c r="Q12" i="1" s="1"/>
  <c r="J24" i="1"/>
  <c r="P14" i="1"/>
  <c r="J26" i="1"/>
  <c r="P6" i="1"/>
  <c r="Q6" i="1" s="1"/>
  <c r="J18" i="1"/>
  <c r="J28" i="1"/>
  <c r="P9" i="1"/>
  <c r="Q9" i="1" s="1"/>
  <c r="J21" i="1"/>
  <c r="P10" i="1"/>
  <c r="Q10" i="1" s="1"/>
  <c r="J22" i="1"/>
  <c r="P8" i="1"/>
  <c r="Q8" i="1" s="1"/>
  <c r="J20" i="1"/>
  <c r="J27" i="1"/>
  <c r="P5" i="1"/>
  <c r="J17" i="1"/>
  <c r="P11" i="1"/>
  <c r="Q11" i="1" s="1"/>
  <c r="J23" i="1"/>
  <c r="P7" i="1"/>
  <c r="Q7" i="1" s="1"/>
  <c r="J19" i="1"/>
  <c r="G17" i="1"/>
  <c r="O16" i="1"/>
  <c r="E37" i="7" s="1"/>
  <c r="I104" i="1"/>
  <c r="M104" i="1" s="1"/>
  <c r="I105" i="1"/>
  <c r="I112" i="1"/>
  <c r="I109" i="1"/>
  <c r="I106" i="1"/>
  <c r="M106" i="1" s="1"/>
  <c r="I102" i="1"/>
  <c r="I111" i="1"/>
  <c r="I107" i="1"/>
  <c r="M107" i="1" s="1"/>
  <c r="I110" i="1"/>
  <c r="I101" i="1"/>
  <c r="I103" i="1"/>
  <c r="I120" i="1"/>
  <c r="M109" i="1" l="1"/>
  <c r="M111" i="1"/>
  <c r="M102" i="1"/>
  <c r="M103" i="1"/>
  <c r="M101" i="1"/>
  <c r="M110" i="1"/>
  <c r="M112" i="1"/>
  <c r="M105" i="1"/>
  <c r="N14" i="6"/>
  <c r="L15" i="6"/>
  <c r="M15" i="6" s="1"/>
  <c r="H19" i="6"/>
  <c r="K19" i="6" s="1"/>
  <c r="U12" i="1"/>
  <c r="J29" i="1"/>
  <c r="J39" i="1"/>
  <c r="J33" i="1"/>
  <c r="J40" i="1"/>
  <c r="J36" i="1"/>
  <c r="J31" i="1"/>
  <c r="J35" i="1"/>
  <c r="J32" i="1"/>
  <c r="J30" i="1"/>
  <c r="J38" i="1"/>
  <c r="J49" i="1"/>
  <c r="J34" i="1"/>
  <c r="K120" i="1"/>
  <c r="M120" i="1" s="1"/>
  <c r="K114" i="1"/>
  <c r="K115" i="1"/>
  <c r="K121" i="1"/>
  <c r="K118" i="1"/>
  <c r="K116" i="1"/>
  <c r="K113" i="1"/>
  <c r="K119" i="1"/>
  <c r="K123" i="1"/>
  <c r="K124" i="1"/>
  <c r="K122" i="1"/>
  <c r="K117" i="1"/>
  <c r="P16" i="1"/>
  <c r="G18" i="1"/>
  <c r="O17" i="1"/>
  <c r="Q5" i="1"/>
  <c r="I122" i="1"/>
  <c r="I113" i="1"/>
  <c r="I118" i="1"/>
  <c r="I132" i="1"/>
  <c r="I115" i="1"/>
  <c r="I123" i="1"/>
  <c r="I114" i="1"/>
  <c r="I119" i="1"/>
  <c r="I121" i="1"/>
  <c r="I124" i="1"/>
  <c r="I117" i="1"/>
  <c r="I116" i="1"/>
  <c r="M114" i="1" l="1"/>
  <c r="M123" i="1"/>
  <c r="M115" i="1"/>
  <c r="M118" i="1"/>
  <c r="M113" i="1"/>
  <c r="M122" i="1"/>
  <c r="M116" i="1"/>
  <c r="M117" i="1"/>
  <c r="M124" i="1"/>
  <c r="M121" i="1"/>
  <c r="M119" i="1"/>
  <c r="N15" i="6"/>
  <c r="L16" i="6"/>
  <c r="M16" i="6" s="1"/>
  <c r="H20" i="6"/>
  <c r="K20" i="6" s="1"/>
  <c r="U13" i="1"/>
  <c r="R5" i="1"/>
  <c r="J43" i="1"/>
  <c r="J48" i="1"/>
  <c r="J52" i="1"/>
  <c r="J61" i="1"/>
  <c r="J50" i="1"/>
  <c r="J44" i="1"/>
  <c r="J45" i="1"/>
  <c r="J42" i="1"/>
  <c r="J47" i="1"/>
  <c r="J51" i="1"/>
  <c r="J41" i="1"/>
  <c r="J46" i="1"/>
  <c r="K129" i="1"/>
  <c r="K136" i="1"/>
  <c r="K135" i="1"/>
  <c r="K125" i="1"/>
  <c r="K130" i="1"/>
  <c r="K134" i="1"/>
  <c r="K128" i="1"/>
  <c r="K132" i="1"/>
  <c r="M132" i="1" s="1"/>
  <c r="K131" i="1"/>
  <c r="K133" i="1"/>
  <c r="K127" i="1"/>
  <c r="K126" i="1"/>
  <c r="G19" i="1"/>
  <c r="O18" i="1"/>
  <c r="I136" i="1"/>
  <c r="I127" i="1"/>
  <c r="I128" i="1"/>
  <c r="I129" i="1"/>
  <c r="I133" i="1"/>
  <c r="I131" i="1"/>
  <c r="I126" i="1"/>
  <c r="I135" i="1"/>
  <c r="I144" i="1"/>
  <c r="I130" i="1"/>
  <c r="I125" i="1"/>
  <c r="I134" i="1"/>
  <c r="M127" i="1" l="1"/>
  <c r="M128" i="1"/>
  <c r="M129" i="1"/>
  <c r="M136" i="1"/>
  <c r="M134" i="1"/>
  <c r="M125" i="1"/>
  <c r="M130" i="1"/>
  <c r="M135" i="1"/>
  <c r="M126" i="1"/>
  <c r="M131" i="1"/>
  <c r="M133" i="1"/>
  <c r="N16" i="6"/>
  <c r="L17" i="6"/>
  <c r="M17" i="6" s="1"/>
  <c r="H21" i="6"/>
  <c r="K21" i="6" s="1"/>
  <c r="U14" i="1"/>
  <c r="R6" i="1"/>
  <c r="R7" i="1" s="1"/>
  <c r="R8" i="1" s="1"/>
  <c r="R9" i="1" s="1"/>
  <c r="R10" i="1" s="1"/>
  <c r="R11" i="1" s="1"/>
  <c r="R12" i="1" s="1"/>
  <c r="R13" i="1" s="1"/>
  <c r="J59" i="1"/>
  <c r="J57" i="1"/>
  <c r="J63" i="1"/>
  <c r="J54" i="1"/>
  <c r="J56" i="1"/>
  <c r="J62" i="1"/>
  <c r="J73" i="1"/>
  <c r="J64" i="1"/>
  <c r="J60" i="1"/>
  <c r="J53" i="1"/>
  <c r="J55" i="1"/>
  <c r="J58" i="1"/>
  <c r="K142" i="1"/>
  <c r="K137" i="1"/>
  <c r="K138" i="1"/>
  <c r="K139" i="1"/>
  <c r="K145" i="1"/>
  <c r="K143" i="1"/>
  <c r="K144" i="1"/>
  <c r="M144" i="1" s="1"/>
  <c r="K140" i="1"/>
  <c r="K146" i="1"/>
  <c r="K147" i="1"/>
  <c r="K148" i="1"/>
  <c r="K141" i="1"/>
  <c r="G20" i="1"/>
  <c r="O19" i="1"/>
  <c r="P19" i="1" s="1"/>
  <c r="Q19" i="1" s="1"/>
  <c r="I137" i="1"/>
  <c r="I142" i="1"/>
  <c r="I156" i="1"/>
  <c r="I138" i="1"/>
  <c r="I143" i="1"/>
  <c r="I146" i="1"/>
  <c r="I147" i="1"/>
  <c r="I145" i="1"/>
  <c r="I141" i="1"/>
  <c r="I140" i="1"/>
  <c r="I139" i="1"/>
  <c r="I148" i="1"/>
  <c r="M139" i="1" l="1"/>
  <c r="M142" i="1"/>
  <c r="M137" i="1"/>
  <c r="M140" i="1"/>
  <c r="M145" i="1"/>
  <c r="M148" i="1"/>
  <c r="M141" i="1"/>
  <c r="M147" i="1"/>
  <c r="M146" i="1"/>
  <c r="M143" i="1"/>
  <c r="M138" i="1"/>
  <c r="M156" i="1"/>
  <c r="N17" i="6"/>
  <c r="L18" i="6"/>
  <c r="M18" i="6" s="1"/>
  <c r="H22" i="6"/>
  <c r="K22" i="6" s="1"/>
  <c r="U15" i="1"/>
  <c r="J76" i="1"/>
  <c r="J74" i="1"/>
  <c r="J66" i="1"/>
  <c r="J67" i="1"/>
  <c r="J72" i="1"/>
  <c r="J68" i="1"/>
  <c r="J69" i="1"/>
  <c r="J65" i="1"/>
  <c r="J75" i="1"/>
  <c r="J85" i="1"/>
  <c r="J71" i="1"/>
  <c r="J70" i="1"/>
  <c r="K158" i="1"/>
  <c r="K153" i="1"/>
  <c r="K159" i="1"/>
  <c r="K152" i="1"/>
  <c r="K155" i="1"/>
  <c r="K151" i="1"/>
  <c r="K149" i="1"/>
  <c r="K160" i="1"/>
  <c r="K156" i="1"/>
  <c r="K157" i="1"/>
  <c r="K150" i="1"/>
  <c r="K154" i="1"/>
  <c r="G21" i="1"/>
  <c r="O20" i="1"/>
  <c r="P20" i="1" s="1"/>
  <c r="Q20" i="1" s="1"/>
  <c r="I151" i="1"/>
  <c r="I152" i="1"/>
  <c r="I157" i="1"/>
  <c r="I150" i="1"/>
  <c r="I160" i="1"/>
  <c r="I153" i="1"/>
  <c r="I159" i="1"/>
  <c r="I158" i="1"/>
  <c r="I155" i="1"/>
  <c r="I168" i="1"/>
  <c r="I154" i="1"/>
  <c r="I149" i="1"/>
  <c r="M149" i="1" l="1"/>
  <c r="M151" i="1"/>
  <c r="M152" i="1"/>
  <c r="M150" i="1"/>
  <c r="M157" i="1"/>
  <c r="M154" i="1"/>
  <c r="M155" i="1"/>
  <c r="M158" i="1"/>
  <c r="M159" i="1"/>
  <c r="M153" i="1"/>
  <c r="M160" i="1"/>
  <c r="N18" i="6"/>
  <c r="L19" i="6"/>
  <c r="M19" i="6" s="1"/>
  <c r="U16" i="1"/>
  <c r="H23" i="6"/>
  <c r="K23" i="6" s="1"/>
  <c r="J83" i="1"/>
  <c r="J97" i="1"/>
  <c r="J87" i="1"/>
  <c r="J84" i="1"/>
  <c r="J79" i="1"/>
  <c r="J78" i="1"/>
  <c r="J86" i="1"/>
  <c r="J77" i="1"/>
  <c r="J81" i="1"/>
  <c r="J80" i="1"/>
  <c r="J88" i="1"/>
  <c r="J82" i="1"/>
  <c r="K169" i="1"/>
  <c r="K167" i="1"/>
  <c r="K164" i="1"/>
  <c r="K165" i="1"/>
  <c r="K161" i="1"/>
  <c r="K163" i="1"/>
  <c r="K170" i="1"/>
  <c r="K166" i="1"/>
  <c r="K162" i="1"/>
  <c r="K168" i="1"/>
  <c r="M168" i="1" s="1"/>
  <c r="K172" i="1"/>
  <c r="K171" i="1"/>
  <c r="G22" i="1"/>
  <c r="O21" i="1"/>
  <c r="P21" i="1" s="1"/>
  <c r="Q21" i="1" s="1"/>
  <c r="I167" i="1"/>
  <c r="I166" i="1"/>
  <c r="I180" i="1"/>
  <c r="I162" i="1"/>
  <c r="I161" i="1"/>
  <c r="I170" i="1"/>
  <c r="I171" i="1"/>
  <c r="I165" i="1"/>
  <c r="I172" i="1"/>
  <c r="I169" i="1"/>
  <c r="I164" i="1"/>
  <c r="I163" i="1"/>
  <c r="M162" i="1" l="1"/>
  <c r="M166" i="1"/>
  <c r="M167" i="1"/>
  <c r="M163" i="1"/>
  <c r="M164" i="1"/>
  <c r="M169" i="1"/>
  <c r="M172" i="1"/>
  <c r="M165" i="1"/>
  <c r="M171" i="1"/>
  <c r="M170" i="1"/>
  <c r="M161" i="1"/>
  <c r="N19" i="6"/>
  <c r="L20" i="6"/>
  <c r="M20" i="6" s="1"/>
  <c r="U17" i="1"/>
  <c r="J95" i="1"/>
  <c r="J96" i="1"/>
  <c r="J100" i="1"/>
  <c r="J92" i="1"/>
  <c r="J89" i="1"/>
  <c r="J90" i="1"/>
  <c r="J91" i="1"/>
  <c r="J99" i="1"/>
  <c r="J109" i="1"/>
  <c r="J93" i="1"/>
  <c r="J98" i="1"/>
  <c r="J94" i="1"/>
  <c r="K183" i="1"/>
  <c r="K182" i="1"/>
  <c r="K184" i="1"/>
  <c r="K180" i="1"/>
  <c r="M180" i="1" s="1"/>
  <c r="K174" i="1"/>
  <c r="K173" i="1"/>
  <c r="K177" i="1"/>
  <c r="K178" i="1"/>
  <c r="K175" i="1"/>
  <c r="K176" i="1"/>
  <c r="K179" i="1"/>
  <c r="K181" i="1"/>
  <c r="G23" i="1"/>
  <c r="O22" i="1"/>
  <c r="P22" i="1" s="1"/>
  <c r="Q22" i="1" s="1"/>
  <c r="I177" i="1"/>
  <c r="I175" i="1"/>
  <c r="I176" i="1"/>
  <c r="I181" i="1"/>
  <c r="I184" i="1"/>
  <c r="I183" i="1"/>
  <c r="I182" i="1"/>
  <c r="I173" i="1"/>
  <c r="I174" i="1"/>
  <c r="I192" i="1"/>
  <c r="I178" i="1"/>
  <c r="I179" i="1"/>
  <c r="M176" i="1" l="1"/>
  <c r="M175" i="1"/>
  <c r="M177" i="1"/>
  <c r="M179" i="1"/>
  <c r="M178" i="1"/>
  <c r="M174" i="1"/>
  <c r="M173" i="1"/>
  <c r="M182" i="1"/>
  <c r="M183" i="1"/>
  <c r="M184" i="1"/>
  <c r="M181" i="1"/>
  <c r="U18" i="1"/>
  <c r="N20" i="6"/>
  <c r="L21" i="6"/>
  <c r="M21" i="6" s="1"/>
  <c r="J101" i="1"/>
  <c r="J110" i="1"/>
  <c r="J105" i="1"/>
  <c r="J121" i="1"/>
  <c r="J111" i="1"/>
  <c r="J102" i="1"/>
  <c r="J104" i="1"/>
  <c r="J112" i="1"/>
  <c r="J108" i="1"/>
  <c r="J103" i="1"/>
  <c r="J107" i="1"/>
  <c r="J106" i="1"/>
  <c r="K185" i="1"/>
  <c r="K191" i="1"/>
  <c r="K188" i="1"/>
  <c r="K190" i="1"/>
  <c r="K189" i="1"/>
  <c r="K186" i="1"/>
  <c r="K187" i="1"/>
  <c r="K194" i="1"/>
  <c r="K195" i="1"/>
  <c r="K193" i="1"/>
  <c r="K192" i="1"/>
  <c r="M192" i="1" s="1"/>
  <c r="K196" i="1"/>
  <c r="G24" i="1"/>
  <c r="O23" i="1"/>
  <c r="P23" i="1" s="1"/>
  <c r="Q23" i="1" s="1"/>
  <c r="I191" i="1"/>
  <c r="I190" i="1"/>
  <c r="I204" i="1"/>
  <c r="I186" i="1"/>
  <c r="I185" i="1"/>
  <c r="I194" i="1"/>
  <c r="I196" i="1"/>
  <c r="I195" i="1"/>
  <c r="I193" i="1"/>
  <c r="I188" i="1"/>
  <c r="I187" i="1"/>
  <c r="I189" i="1"/>
  <c r="M190" i="1" l="1"/>
  <c r="M191" i="1"/>
  <c r="M189" i="1"/>
  <c r="M187" i="1"/>
  <c r="M188" i="1"/>
  <c r="M193" i="1"/>
  <c r="M195" i="1"/>
  <c r="M196" i="1"/>
  <c r="M194" i="1"/>
  <c r="M185" i="1"/>
  <c r="M186" i="1"/>
  <c r="N21" i="6"/>
  <c r="L23" i="6"/>
  <c r="M23" i="6" s="1"/>
  <c r="L22" i="6"/>
  <c r="M22" i="6" s="1"/>
  <c r="U19" i="1"/>
  <c r="J119" i="1"/>
  <c r="J113" i="1"/>
  <c r="J120" i="1"/>
  <c r="J124" i="1"/>
  <c r="J116" i="1"/>
  <c r="J114" i="1"/>
  <c r="J122" i="1"/>
  <c r="J115" i="1"/>
  <c r="J123" i="1"/>
  <c r="J133" i="1"/>
  <c r="J117" i="1"/>
  <c r="J118" i="1"/>
  <c r="K207" i="1"/>
  <c r="K201" i="1"/>
  <c r="K208" i="1"/>
  <c r="K204" i="1"/>
  <c r="M204" i="1" s="1"/>
  <c r="K205" i="1"/>
  <c r="K206" i="1"/>
  <c r="K202" i="1"/>
  <c r="K199" i="1"/>
  <c r="K198" i="1"/>
  <c r="K200" i="1"/>
  <c r="K203" i="1"/>
  <c r="K197" i="1"/>
  <c r="G25" i="1"/>
  <c r="O24" i="1"/>
  <c r="P24" i="1" s="1"/>
  <c r="Q24" i="1" s="1"/>
  <c r="I199" i="1"/>
  <c r="I205" i="1"/>
  <c r="I201" i="1"/>
  <c r="I200" i="1"/>
  <c r="I207" i="1"/>
  <c r="I208" i="1"/>
  <c r="I206" i="1"/>
  <c r="I197" i="1"/>
  <c r="I198" i="1"/>
  <c r="I216" i="1"/>
  <c r="I202" i="1"/>
  <c r="I203" i="1"/>
  <c r="M199" i="1" l="1"/>
  <c r="M203" i="1"/>
  <c r="M202" i="1"/>
  <c r="M198" i="1"/>
  <c r="M197" i="1"/>
  <c r="M206" i="1"/>
  <c r="M208" i="1"/>
  <c r="M207" i="1"/>
  <c r="M200" i="1"/>
  <c r="M201" i="1"/>
  <c r="M205" i="1"/>
  <c r="I32" i="8"/>
  <c r="N22" i="6"/>
  <c r="N23" i="6" s="1"/>
  <c r="H35" i="8" s="1"/>
  <c r="U20" i="1"/>
  <c r="J129" i="1"/>
  <c r="J145" i="1"/>
  <c r="J135" i="1"/>
  <c r="J134" i="1"/>
  <c r="J128" i="1"/>
  <c r="J127" i="1"/>
  <c r="J126" i="1"/>
  <c r="J136" i="1"/>
  <c r="J132" i="1"/>
  <c r="J125" i="1"/>
  <c r="J131" i="1"/>
  <c r="J130" i="1"/>
  <c r="K210" i="1"/>
  <c r="K218" i="1"/>
  <c r="K209" i="1"/>
  <c r="K211" i="1"/>
  <c r="K216" i="1"/>
  <c r="M216" i="1" s="1"/>
  <c r="K220" i="1"/>
  <c r="K219" i="1"/>
  <c r="K215" i="1"/>
  <c r="K212" i="1"/>
  <c r="K214" i="1"/>
  <c r="K217" i="1"/>
  <c r="K213" i="1"/>
  <c r="G26" i="1"/>
  <c r="O25" i="1"/>
  <c r="P25" i="1" s="1"/>
  <c r="Q25" i="1" s="1"/>
  <c r="I210" i="1"/>
  <c r="I219" i="1"/>
  <c r="I215" i="1"/>
  <c r="I214" i="1"/>
  <c r="I228" i="1"/>
  <c r="I209" i="1"/>
  <c r="I218" i="1"/>
  <c r="I220" i="1"/>
  <c r="I212" i="1"/>
  <c r="I213" i="1"/>
  <c r="I217" i="1"/>
  <c r="I211" i="1"/>
  <c r="M219" i="1" l="1"/>
  <c r="M217" i="1"/>
  <c r="M220" i="1"/>
  <c r="M212" i="1"/>
  <c r="M213" i="1"/>
  <c r="M214" i="1"/>
  <c r="M215" i="1"/>
  <c r="M211" i="1"/>
  <c r="M218" i="1"/>
  <c r="M209" i="1"/>
  <c r="M210" i="1"/>
  <c r="U21" i="1"/>
  <c r="J141" i="1"/>
  <c r="J144" i="1"/>
  <c r="J148" i="1"/>
  <c r="J143" i="1"/>
  <c r="J137" i="1"/>
  <c r="J138" i="1"/>
  <c r="J139" i="1"/>
  <c r="J140" i="1"/>
  <c r="J146" i="1"/>
  <c r="J147" i="1"/>
  <c r="J157" i="1"/>
  <c r="J142" i="1"/>
  <c r="K226" i="1"/>
  <c r="K227" i="1"/>
  <c r="K229" i="1"/>
  <c r="K221" i="1"/>
  <c r="K225" i="1"/>
  <c r="K224" i="1"/>
  <c r="K231" i="1"/>
  <c r="K232" i="1"/>
  <c r="K228" i="1"/>
  <c r="M228" i="1" s="1"/>
  <c r="K223" i="1"/>
  <c r="K230" i="1"/>
  <c r="K222" i="1"/>
  <c r="G27" i="1"/>
  <c r="O26" i="1"/>
  <c r="P26" i="1" s="1"/>
  <c r="Q26" i="1" s="1"/>
  <c r="I223" i="1"/>
  <c r="I229" i="1"/>
  <c r="I225" i="1"/>
  <c r="I224" i="1"/>
  <c r="I232" i="1"/>
  <c r="I230" i="1"/>
  <c r="I221" i="1"/>
  <c r="I240" i="1"/>
  <c r="I226" i="1"/>
  <c r="I227" i="1"/>
  <c r="I231" i="1"/>
  <c r="I222" i="1"/>
  <c r="M225" i="1" l="1"/>
  <c r="M223" i="1"/>
  <c r="M229" i="1"/>
  <c r="M230" i="1"/>
  <c r="M232" i="1"/>
  <c r="M224" i="1"/>
  <c r="M226" i="1"/>
  <c r="M221" i="1"/>
  <c r="M222" i="1"/>
  <c r="M231" i="1"/>
  <c r="M227" i="1"/>
  <c r="U22" i="1"/>
  <c r="J159" i="1"/>
  <c r="J158" i="1"/>
  <c r="J149" i="1"/>
  <c r="J155" i="1"/>
  <c r="J169" i="1"/>
  <c r="J152" i="1"/>
  <c r="J151" i="1"/>
  <c r="J156" i="1"/>
  <c r="J153" i="1"/>
  <c r="J150" i="1"/>
  <c r="J160" i="1"/>
  <c r="J154" i="1"/>
  <c r="K242" i="1"/>
  <c r="K240" i="1"/>
  <c r="M240" i="1" s="1"/>
  <c r="K237" i="1"/>
  <c r="K233" i="1"/>
  <c r="K241" i="1"/>
  <c r="K234" i="1"/>
  <c r="K235" i="1"/>
  <c r="K244" i="1"/>
  <c r="K243" i="1"/>
  <c r="K236" i="1"/>
  <c r="K239" i="1"/>
  <c r="K238" i="1"/>
  <c r="G28" i="1"/>
  <c r="O27" i="1"/>
  <c r="P27" i="1" s="1"/>
  <c r="Q27" i="1" s="1"/>
  <c r="I234" i="1"/>
  <c r="I238" i="1"/>
  <c r="I244" i="1"/>
  <c r="I239" i="1"/>
  <c r="I233" i="1"/>
  <c r="I242" i="1"/>
  <c r="I237" i="1"/>
  <c r="I241" i="1"/>
  <c r="I243" i="1"/>
  <c r="I236" i="1"/>
  <c r="I235" i="1"/>
  <c r="M238" i="1" l="1"/>
  <c r="M239" i="1"/>
  <c r="M244" i="1"/>
  <c r="M234" i="1"/>
  <c r="M233" i="1"/>
  <c r="M241" i="1"/>
  <c r="M236" i="1"/>
  <c r="M243" i="1"/>
  <c r="M237" i="1"/>
  <c r="M242" i="1"/>
  <c r="M235" i="1"/>
  <c r="U23" i="1"/>
  <c r="J165" i="1"/>
  <c r="J163" i="1"/>
  <c r="J181" i="1"/>
  <c r="J171" i="1"/>
  <c r="J168" i="1"/>
  <c r="J164" i="1"/>
  <c r="J170" i="1"/>
  <c r="J172" i="1"/>
  <c r="J162" i="1"/>
  <c r="J167" i="1"/>
  <c r="J161" i="1"/>
  <c r="J166" i="1"/>
  <c r="G29" i="1"/>
  <c r="O28" i="1"/>
  <c r="P28" i="1" s="1"/>
  <c r="Q28" i="1" s="1"/>
  <c r="J179" i="1" l="1"/>
  <c r="J184" i="1"/>
  <c r="J176" i="1"/>
  <c r="J180" i="1"/>
  <c r="J183" i="1"/>
  <c r="J174" i="1"/>
  <c r="J182" i="1"/>
  <c r="J175" i="1"/>
  <c r="J177" i="1"/>
  <c r="J193" i="1"/>
  <c r="J173" i="1"/>
  <c r="J178" i="1"/>
  <c r="G30" i="1"/>
  <c r="O29" i="1"/>
  <c r="P29" i="1" s="1"/>
  <c r="Q29" i="1" s="1"/>
  <c r="J194" i="1" l="1"/>
  <c r="J185" i="1"/>
  <c r="J205" i="1"/>
  <c r="J189" i="1"/>
  <c r="J187" i="1"/>
  <c r="J186" i="1"/>
  <c r="J195" i="1"/>
  <c r="J192" i="1"/>
  <c r="J188" i="1"/>
  <c r="J196" i="1"/>
  <c r="J191" i="1"/>
  <c r="J190" i="1"/>
  <c r="G31" i="1"/>
  <c r="O30" i="1"/>
  <c r="P30" i="1" s="1"/>
  <c r="Q30" i="1" s="1"/>
  <c r="J203" i="1" l="1"/>
  <c r="J208" i="1"/>
  <c r="J200" i="1"/>
  <c r="J204" i="1"/>
  <c r="J207" i="1"/>
  <c r="J198" i="1"/>
  <c r="J199" i="1"/>
  <c r="J201" i="1"/>
  <c r="J217" i="1"/>
  <c r="J197" i="1"/>
  <c r="J206" i="1"/>
  <c r="J202" i="1"/>
  <c r="G32" i="1"/>
  <c r="O31" i="1"/>
  <c r="P31" i="1" s="1"/>
  <c r="Q31" i="1" s="1"/>
  <c r="J218" i="1" l="1"/>
  <c r="J209" i="1"/>
  <c r="J213" i="1"/>
  <c r="J229" i="1"/>
  <c r="J211" i="1"/>
  <c r="J210" i="1"/>
  <c r="J219" i="1"/>
  <c r="J216" i="1"/>
  <c r="J212" i="1"/>
  <c r="J220" i="1"/>
  <c r="J215" i="1"/>
  <c r="J214" i="1"/>
  <c r="G33" i="1"/>
  <c r="O32" i="1"/>
  <c r="P32" i="1" s="1"/>
  <c r="Q32" i="1" s="1"/>
  <c r="J227" i="1" l="1"/>
  <c r="J231" i="1"/>
  <c r="J222" i="1"/>
  <c r="J223" i="1"/>
  <c r="J232" i="1"/>
  <c r="J224" i="1"/>
  <c r="J228" i="1"/>
  <c r="J241" i="1"/>
  <c r="J225" i="1"/>
  <c r="J221" i="1"/>
  <c r="J230" i="1"/>
  <c r="J226" i="1"/>
  <c r="G34" i="1"/>
  <c r="O33" i="1"/>
  <c r="P33" i="1" s="1"/>
  <c r="Q33" i="1" s="1"/>
  <c r="J240" i="1" l="1"/>
  <c r="J244" i="1"/>
  <c r="J236" i="1"/>
  <c r="J243" i="1"/>
  <c r="J242" i="1"/>
  <c r="J233" i="1"/>
  <c r="J237" i="1"/>
  <c r="J235" i="1"/>
  <c r="J234" i="1"/>
  <c r="J239" i="1"/>
  <c r="J238" i="1"/>
  <c r="G35" i="1"/>
  <c r="O34" i="1"/>
  <c r="P34" i="1" s="1"/>
  <c r="Q34" i="1" s="1"/>
  <c r="Q16" i="1"/>
  <c r="Q14" i="1"/>
  <c r="R14" i="1" l="1"/>
  <c r="G36" i="1"/>
  <c r="O35" i="1"/>
  <c r="P35" i="1" s="1"/>
  <c r="Q35" i="1" s="1"/>
  <c r="G37" i="1" l="1"/>
  <c r="O36" i="1"/>
  <c r="P36" i="1" s="1"/>
  <c r="Q36" i="1" s="1"/>
  <c r="G38" i="1" l="1"/>
  <c r="O37" i="1"/>
  <c r="P37" i="1" s="1"/>
  <c r="Q37" i="1" s="1"/>
  <c r="G39" i="1" l="1"/>
  <c r="O38" i="1"/>
  <c r="P38" i="1" s="1"/>
  <c r="Q38" i="1" s="1"/>
  <c r="G40" i="1" l="1"/>
  <c r="O39" i="1"/>
  <c r="P39" i="1" s="1"/>
  <c r="Q39" i="1" s="1"/>
  <c r="G41" i="1" l="1"/>
  <c r="O40" i="1"/>
  <c r="P40" i="1" s="1"/>
  <c r="Q40" i="1" s="1"/>
  <c r="G42" i="1" l="1"/>
  <c r="O41" i="1"/>
  <c r="P41" i="1" s="1"/>
  <c r="Q41" i="1" s="1"/>
  <c r="G43" i="1" l="1"/>
  <c r="O42" i="1"/>
  <c r="P42" i="1" s="1"/>
  <c r="Q42" i="1" s="1"/>
  <c r="G44" i="1" l="1"/>
  <c r="O43" i="1"/>
  <c r="P43" i="1" s="1"/>
  <c r="Q43" i="1" s="1"/>
  <c r="G45" i="1" l="1"/>
  <c r="O44" i="1"/>
  <c r="P44" i="1" s="1"/>
  <c r="Q44" i="1" s="1"/>
  <c r="G46" i="1" l="1"/>
  <c r="O45" i="1"/>
  <c r="P45" i="1" s="1"/>
  <c r="Q45" i="1" s="1"/>
  <c r="G47" i="1" l="1"/>
  <c r="O46" i="1"/>
  <c r="P46" i="1" s="1"/>
  <c r="Q46" i="1" s="1"/>
  <c r="G48" i="1" l="1"/>
  <c r="O47" i="1"/>
  <c r="P47" i="1" s="1"/>
  <c r="Q47" i="1" s="1"/>
  <c r="G49" i="1" l="1"/>
  <c r="O48" i="1"/>
  <c r="P48" i="1" s="1"/>
  <c r="Q48" i="1" s="1"/>
  <c r="G50" i="1" l="1"/>
  <c r="O49" i="1"/>
  <c r="P49" i="1" s="1"/>
  <c r="Q49" i="1" s="1"/>
  <c r="G51" i="1" l="1"/>
  <c r="O50" i="1"/>
  <c r="P50" i="1" s="1"/>
  <c r="Q50" i="1" s="1"/>
  <c r="G52" i="1" l="1"/>
  <c r="O51" i="1"/>
  <c r="P51" i="1" s="1"/>
  <c r="Q51" i="1" s="1"/>
  <c r="G53" i="1" l="1"/>
  <c r="O52" i="1"/>
  <c r="P52" i="1" s="1"/>
  <c r="Q52" i="1" s="1"/>
  <c r="G54" i="1" l="1"/>
  <c r="O53" i="1"/>
  <c r="P53" i="1" s="1"/>
  <c r="Q53" i="1" s="1"/>
  <c r="G55" i="1" l="1"/>
  <c r="O54" i="1"/>
  <c r="P54" i="1" s="1"/>
  <c r="Q54" i="1" s="1"/>
  <c r="G56" i="1" l="1"/>
  <c r="O55" i="1"/>
  <c r="P55" i="1" s="1"/>
  <c r="Q55" i="1" s="1"/>
  <c r="G57" i="1" l="1"/>
  <c r="O56" i="1"/>
  <c r="P56" i="1" s="1"/>
  <c r="Q56" i="1" s="1"/>
  <c r="G58" i="1" l="1"/>
  <c r="O57" i="1"/>
  <c r="P57" i="1" s="1"/>
  <c r="Q57" i="1" s="1"/>
  <c r="G59" i="1" l="1"/>
  <c r="O58" i="1"/>
  <c r="P58" i="1" s="1"/>
  <c r="Q58" i="1" s="1"/>
  <c r="G60" i="1" l="1"/>
  <c r="O59" i="1"/>
  <c r="P59" i="1" s="1"/>
  <c r="Q59" i="1" s="1"/>
  <c r="G61" i="1" l="1"/>
  <c r="O60" i="1"/>
  <c r="P60" i="1" s="1"/>
  <c r="Q60" i="1" s="1"/>
  <c r="G62" i="1" l="1"/>
  <c r="O61" i="1"/>
  <c r="P61" i="1" s="1"/>
  <c r="Q61" i="1" s="1"/>
  <c r="G63" i="1" l="1"/>
  <c r="O62" i="1"/>
  <c r="P62" i="1" s="1"/>
  <c r="Q62" i="1" s="1"/>
  <c r="G64" i="1" l="1"/>
  <c r="O63" i="1"/>
  <c r="P63" i="1" s="1"/>
  <c r="Q63" i="1" s="1"/>
  <c r="G65" i="1" l="1"/>
  <c r="O64" i="1"/>
  <c r="P64" i="1" s="1"/>
  <c r="Q64" i="1" s="1"/>
  <c r="G66" i="1" l="1"/>
  <c r="O65" i="1"/>
  <c r="P65" i="1" s="1"/>
  <c r="Q65" i="1" s="1"/>
  <c r="G67" i="1" l="1"/>
  <c r="O66" i="1"/>
  <c r="P66" i="1" s="1"/>
  <c r="Q66" i="1" s="1"/>
  <c r="G68" i="1" l="1"/>
  <c r="O67" i="1"/>
  <c r="P67" i="1" s="1"/>
  <c r="Q67" i="1" s="1"/>
  <c r="G69" i="1" l="1"/>
  <c r="O68" i="1"/>
  <c r="P68" i="1" s="1"/>
  <c r="Q68" i="1" s="1"/>
  <c r="G70" i="1" l="1"/>
  <c r="O69" i="1"/>
  <c r="P69" i="1" s="1"/>
  <c r="Q69" i="1" s="1"/>
  <c r="G71" i="1" l="1"/>
  <c r="O70" i="1"/>
  <c r="P70" i="1" s="1"/>
  <c r="Q70" i="1" s="1"/>
  <c r="G72" i="1" l="1"/>
  <c r="O71" i="1"/>
  <c r="P71" i="1" s="1"/>
  <c r="Q71" i="1" s="1"/>
  <c r="G73" i="1" l="1"/>
  <c r="O72" i="1"/>
  <c r="P72" i="1" s="1"/>
  <c r="Q72" i="1" s="1"/>
  <c r="G74" i="1" l="1"/>
  <c r="O73" i="1"/>
  <c r="P73" i="1" s="1"/>
  <c r="Q73" i="1" s="1"/>
  <c r="G75" i="1" l="1"/>
  <c r="O74" i="1"/>
  <c r="P74" i="1" s="1"/>
  <c r="Q74" i="1" s="1"/>
  <c r="G76" i="1" l="1"/>
  <c r="O75" i="1"/>
  <c r="P75" i="1" s="1"/>
  <c r="Q75" i="1" s="1"/>
  <c r="G77" i="1" l="1"/>
  <c r="O76" i="1"/>
  <c r="P76" i="1" s="1"/>
  <c r="Q76" i="1" s="1"/>
  <c r="G78" i="1" l="1"/>
  <c r="O77" i="1"/>
  <c r="P77" i="1" s="1"/>
  <c r="Q77" i="1" s="1"/>
  <c r="G79" i="1" l="1"/>
  <c r="O78" i="1"/>
  <c r="P78" i="1" s="1"/>
  <c r="Q78" i="1" s="1"/>
  <c r="G80" i="1" l="1"/>
  <c r="O79" i="1"/>
  <c r="P79" i="1" s="1"/>
  <c r="Q79" i="1" s="1"/>
  <c r="G81" i="1" l="1"/>
  <c r="O80" i="1"/>
  <c r="P80" i="1" s="1"/>
  <c r="Q80" i="1" s="1"/>
  <c r="G82" i="1" l="1"/>
  <c r="O81" i="1"/>
  <c r="P81" i="1" s="1"/>
  <c r="Q81" i="1" s="1"/>
  <c r="G83" i="1" l="1"/>
  <c r="O82" i="1"/>
  <c r="P82" i="1" s="1"/>
  <c r="Q82" i="1" s="1"/>
  <c r="G84" i="1" l="1"/>
  <c r="O83" i="1"/>
  <c r="P83" i="1" s="1"/>
  <c r="Q83" i="1" s="1"/>
  <c r="G85" i="1" l="1"/>
  <c r="O84" i="1"/>
  <c r="P84" i="1" s="1"/>
  <c r="Q84" i="1" s="1"/>
  <c r="G86" i="1" l="1"/>
  <c r="O85" i="1"/>
  <c r="P85" i="1" s="1"/>
  <c r="Q85" i="1" s="1"/>
  <c r="G87" i="1" l="1"/>
  <c r="O86" i="1"/>
  <c r="P86" i="1" s="1"/>
  <c r="Q86" i="1" s="1"/>
  <c r="G88" i="1" l="1"/>
  <c r="O87" i="1"/>
  <c r="P87" i="1" s="1"/>
  <c r="Q87" i="1" s="1"/>
  <c r="G89" i="1" l="1"/>
  <c r="O88" i="1"/>
  <c r="P88" i="1" s="1"/>
  <c r="Q88" i="1" s="1"/>
  <c r="G90" i="1" l="1"/>
  <c r="O89" i="1"/>
  <c r="P89" i="1" s="1"/>
  <c r="Q89" i="1" s="1"/>
  <c r="G91" i="1" l="1"/>
  <c r="O90" i="1"/>
  <c r="P90" i="1" s="1"/>
  <c r="Q90" i="1" s="1"/>
  <c r="G92" i="1" l="1"/>
  <c r="O91" i="1"/>
  <c r="P91" i="1" s="1"/>
  <c r="Q91" i="1" s="1"/>
  <c r="G93" i="1" l="1"/>
  <c r="O92" i="1"/>
  <c r="P92" i="1" s="1"/>
  <c r="Q92" i="1" s="1"/>
  <c r="G94" i="1" l="1"/>
  <c r="O93" i="1"/>
  <c r="P93" i="1" s="1"/>
  <c r="Q93" i="1" s="1"/>
  <c r="G95" i="1" l="1"/>
  <c r="O94" i="1"/>
  <c r="P94" i="1" s="1"/>
  <c r="Q94" i="1" s="1"/>
  <c r="G96" i="1" l="1"/>
  <c r="O95" i="1"/>
  <c r="P95" i="1" s="1"/>
  <c r="Q95" i="1" s="1"/>
  <c r="G97" i="1" l="1"/>
  <c r="O96" i="1"/>
  <c r="P96" i="1" s="1"/>
  <c r="Q96" i="1" s="1"/>
  <c r="G98" i="1" l="1"/>
  <c r="O97" i="1"/>
  <c r="P97" i="1" s="1"/>
  <c r="Q97" i="1" s="1"/>
  <c r="G99" i="1" l="1"/>
  <c r="O98" i="1"/>
  <c r="P98" i="1" s="1"/>
  <c r="Q98" i="1" s="1"/>
  <c r="G100" i="1" l="1"/>
  <c r="O99" i="1"/>
  <c r="P99" i="1" s="1"/>
  <c r="Q99" i="1" s="1"/>
  <c r="G101" i="1" l="1"/>
  <c r="O100" i="1"/>
  <c r="P100" i="1" s="1"/>
  <c r="Q100" i="1" s="1"/>
  <c r="G102" i="1" l="1"/>
  <c r="O101" i="1"/>
  <c r="P101" i="1" s="1"/>
  <c r="Q101" i="1" s="1"/>
  <c r="G103" i="1" l="1"/>
  <c r="O102" i="1"/>
  <c r="P102" i="1" s="1"/>
  <c r="Q102" i="1" s="1"/>
  <c r="G104" i="1" l="1"/>
  <c r="O103" i="1"/>
  <c r="P103" i="1" s="1"/>
  <c r="Q103" i="1" s="1"/>
  <c r="G105" i="1" l="1"/>
  <c r="O104" i="1"/>
  <c r="P104" i="1" s="1"/>
  <c r="Q104" i="1" s="1"/>
  <c r="G106" i="1" l="1"/>
  <c r="O105" i="1"/>
  <c r="P105" i="1" s="1"/>
  <c r="Q105" i="1" s="1"/>
  <c r="G107" i="1" l="1"/>
  <c r="O106" i="1"/>
  <c r="P106" i="1" s="1"/>
  <c r="Q106" i="1" s="1"/>
  <c r="G108" i="1" l="1"/>
  <c r="O107" i="1"/>
  <c r="P107" i="1" s="1"/>
  <c r="Q107" i="1" s="1"/>
  <c r="G109" i="1" l="1"/>
  <c r="O108" i="1"/>
  <c r="P108" i="1" s="1"/>
  <c r="Q108" i="1" s="1"/>
  <c r="G110" i="1" l="1"/>
  <c r="O109" i="1"/>
  <c r="P109" i="1" s="1"/>
  <c r="Q109" i="1" s="1"/>
  <c r="G111" i="1" l="1"/>
  <c r="O110" i="1"/>
  <c r="P110" i="1" s="1"/>
  <c r="Q110" i="1" s="1"/>
  <c r="G112" i="1" l="1"/>
  <c r="O111" i="1"/>
  <c r="P111" i="1" s="1"/>
  <c r="Q111" i="1" s="1"/>
  <c r="G113" i="1" l="1"/>
  <c r="O112" i="1"/>
  <c r="P112" i="1" s="1"/>
  <c r="Q112" i="1" s="1"/>
  <c r="G114" i="1" l="1"/>
  <c r="O113" i="1"/>
  <c r="P113" i="1" s="1"/>
  <c r="Q113" i="1" s="1"/>
  <c r="G115" i="1" l="1"/>
  <c r="O114" i="1"/>
  <c r="P114" i="1" s="1"/>
  <c r="Q114" i="1" s="1"/>
  <c r="G116" i="1" l="1"/>
  <c r="O115" i="1"/>
  <c r="P115" i="1" s="1"/>
  <c r="Q115" i="1" s="1"/>
  <c r="G117" i="1" l="1"/>
  <c r="O116" i="1"/>
  <c r="P116" i="1" s="1"/>
  <c r="Q116" i="1" s="1"/>
  <c r="G118" i="1" l="1"/>
  <c r="O117" i="1"/>
  <c r="P117" i="1" s="1"/>
  <c r="Q117" i="1" s="1"/>
  <c r="G119" i="1" l="1"/>
  <c r="O118" i="1"/>
  <c r="P118" i="1" s="1"/>
  <c r="Q118" i="1" s="1"/>
  <c r="G120" i="1" l="1"/>
  <c r="O119" i="1"/>
  <c r="P119" i="1" s="1"/>
  <c r="Q119" i="1" s="1"/>
  <c r="G121" i="1" l="1"/>
  <c r="O120" i="1"/>
  <c r="P120" i="1" s="1"/>
  <c r="Q120" i="1" s="1"/>
  <c r="G122" i="1" l="1"/>
  <c r="O121" i="1"/>
  <c r="P121" i="1" s="1"/>
  <c r="Q121" i="1" s="1"/>
  <c r="G123" i="1" l="1"/>
  <c r="O122" i="1"/>
  <c r="P122" i="1" s="1"/>
  <c r="Q122" i="1" s="1"/>
  <c r="G124" i="1" l="1"/>
  <c r="O123" i="1"/>
  <c r="P123" i="1" s="1"/>
  <c r="Q123" i="1" s="1"/>
  <c r="G125" i="1" l="1"/>
  <c r="O124" i="1"/>
  <c r="P124" i="1" s="1"/>
  <c r="Q124" i="1" s="1"/>
  <c r="G126" i="1" l="1"/>
  <c r="O125" i="1"/>
  <c r="P125" i="1" s="1"/>
  <c r="Q125" i="1" s="1"/>
  <c r="G127" i="1" l="1"/>
  <c r="O126" i="1"/>
  <c r="P126" i="1" s="1"/>
  <c r="Q126" i="1" s="1"/>
  <c r="G128" i="1" l="1"/>
  <c r="O127" i="1"/>
  <c r="P127" i="1" s="1"/>
  <c r="Q127" i="1" s="1"/>
  <c r="G129" i="1" l="1"/>
  <c r="O128" i="1"/>
  <c r="P128" i="1" s="1"/>
  <c r="Q128" i="1" s="1"/>
  <c r="G130" i="1" l="1"/>
  <c r="O129" i="1"/>
  <c r="P129" i="1" s="1"/>
  <c r="Q129" i="1" s="1"/>
  <c r="G131" i="1" l="1"/>
  <c r="O130" i="1"/>
  <c r="P130" i="1" s="1"/>
  <c r="Q130" i="1" s="1"/>
  <c r="G132" i="1" l="1"/>
  <c r="O131" i="1"/>
  <c r="P131" i="1" s="1"/>
  <c r="Q131" i="1" s="1"/>
  <c r="G133" i="1" l="1"/>
  <c r="O132" i="1"/>
  <c r="P132" i="1" s="1"/>
  <c r="Q132" i="1" s="1"/>
  <c r="G134" i="1" l="1"/>
  <c r="O133" i="1"/>
  <c r="P133" i="1" s="1"/>
  <c r="Q133" i="1" s="1"/>
  <c r="G135" i="1" l="1"/>
  <c r="O134" i="1"/>
  <c r="P134" i="1" s="1"/>
  <c r="Q134" i="1" s="1"/>
  <c r="G136" i="1" l="1"/>
  <c r="O135" i="1"/>
  <c r="P135" i="1" s="1"/>
  <c r="Q135" i="1" s="1"/>
  <c r="G137" i="1" l="1"/>
  <c r="O136" i="1"/>
  <c r="P136" i="1" s="1"/>
  <c r="Q136" i="1" s="1"/>
  <c r="G138" i="1" l="1"/>
  <c r="O137" i="1"/>
  <c r="P137" i="1" s="1"/>
  <c r="Q137" i="1" s="1"/>
  <c r="G139" i="1" l="1"/>
  <c r="O138" i="1"/>
  <c r="P138" i="1" s="1"/>
  <c r="Q138" i="1" s="1"/>
  <c r="G140" i="1" l="1"/>
  <c r="O139" i="1"/>
  <c r="P139" i="1" s="1"/>
  <c r="Q139" i="1" s="1"/>
  <c r="G141" i="1" l="1"/>
  <c r="O140" i="1"/>
  <c r="P140" i="1" s="1"/>
  <c r="Q140" i="1" s="1"/>
  <c r="G142" i="1" l="1"/>
  <c r="O141" i="1"/>
  <c r="P141" i="1" s="1"/>
  <c r="Q141" i="1" s="1"/>
  <c r="G143" i="1" l="1"/>
  <c r="O142" i="1"/>
  <c r="P142" i="1" s="1"/>
  <c r="Q142" i="1" s="1"/>
  <c r="G144" i="1" l="1"/>
  <c r="O143" i="1"/>
  <c r="P143" i="1" s="1"/>
  <c r="Q143" i="1" s="1"/>
  <c r="G145" i="1" l="1"/>
  <c r="O144" i="1"/>
  <c r="P144" i="1" s="1"/>
  <c r="Q144" i="1" s="1"/>
  <c r="G146" i="1" l="1"/>
  <c r="O145" i="1"/>
  <c r="P145" i="1" s="1"/>
  <c r="Q145" i="1" s="1"/>
  <c r="G147" i="1" l="1"/>
  <c r="O146" i="1"/>
  <c r="P146" i="1" s="1"/>
  <c r="Q146" i="1" s="1"/>
  <c r="G148" i="1" l="1"/>
  <c r="O147" i="1"/>
  <c r="P147" i="1" s="1"/>
  <c r="Q147" i="1" s="1"/>
  <c r="G149" i="1" l="1"/>
  <c r="O148" i="1"/>
  <c r="P148" i="1" s="1"/>
  <c r="Q148" i="1" s="1"/>
  <c r="G150" i="1" l="1"/>
  <c r="O149" i="1"/>
  <c r="P149" i="1" s="1"/>
  <c r="Q149" i="1" s="1"/>
  <c r="G151" i="1" l="1"/>
  <c r="O150" i="1"/>
  <c r="P150" i="1" s="1"/>
  <c r="Q150" i="1" s="1"/>
  <c r="G152" i="1" l="1"/>
  <c r="O151" i="1"/>
  <c r="P151" i="1" s="1"/>
  <c r="Q151" i="1" s="1"/>
  <c r="G153" i="1" l="1"/>
  <c r="O152" i="1"/>
  <c r="P152" i="1" s="1"/>
  <c r="Q152" i="1" s="1"/>
  <c r="G154" i="1" l="1"/>
  <c r="O153" i="1"/>
  <c r="P153" i="1" s="1"/>
  <c r="Q153" i="1" s="1"/>
  <c r="G155" i="1" l="1"/>
  <c r="O154" i="1"/>
  <c r="P154" i="1" s="1"/>
  <c r="Q154" i="1" s="1"/>
  <c r="G156" i="1" l="1"/>
  <c r="O155" i="1"/>
  <c r="P155" i="1" s="1"/>
  <c r="Q155" i="1" s="1"/>
  <c r="G157" i="1" l="1"/>
  <c r="O156" i="1"/>
  <c r="P156" i="1" s="1"/>
  <c r="Q156" i="1" s="1"/>
  <c r="G158" i="1" l="1"/>
  <c r="O157" i="1"/>
  <c r="P157" i="1" s="1"/>
  <c r="Q157" i="1" s="1"/>
  <c r="G159" i="1" l="1"/>
  <c r="O158" i="1"/>
  <c r="P158" i="1" s="1"/>
  <c r="Q158" i="1" s="1"/>
  <c r="G160" i="1" l="1"/>
  <c r="O159" i="1"/>
  <c r="P159" i="1" s="1"/>
  <c r="Q159" i="1" s="1"/>
  <c r="G161" i="1" l="1"/>
  <c r="O160" i="1"/>
  <c r="P160" i="1" s="1"/>
  <c r="Q160" i="1" s="1"/>
  <c r="G162" i="1" l="1"/>
  <c r="O161" i="1"/>
  <c r="P161" i="1" s="1"/>
  <c r="Q161" i="1" s="1"/>
  <c r="G163" i="1" l="1"/>
  <c r="O162" i="1"/>
  <c r="P162" i="1" s="1"/>
  <c r="Q162" i="1" s="1"/>
  <c r="G164" i="1" l="1"/>
  <c r="O163" i="1"/>
  <c r="P163" i="1" s="1"/>
  <c r="Q163" i="1" s="1"/>
  <c r="G165" i="1" l="1"/>
  <c r="O164" i="1"/>
  <c r="P164" i="1" s="1"/>
  <c r="Q164" i="1" s="1"/>
  <c r="G166" i="1" l="1"/>
  <c r="O165" i="1"/>
  <c r="P165" i="1" s="1"/>
  <c r="Q165" i="1" s="1"/>
  <c r="G167" i="1" l="1"/>
  <c r="O166" i="1"/>
  <c r="P166" i="1" s="1"/>
  <c r="Q166" i="1" s="1"/>
  <c r="G168" i="1" l="1"/>
  <c r="O167" i="1"/>
  <c r="P167" i="1" s="1"/>
  <c r="Q167" i="1" s="1"/>
  <c r="G169" i="1" l="1"/>
  <c r="O168" i="1"/>
  <c r="P168" i="1" s="1"/>
  <c r="Q168" i="1" s="1"/>
  <c r="G170" i="1" l="1"/>
  <c r="O169" i="1"/>
  <c r="P169" i="1" s="1"/>
  <c r="Q169" i="1" s="1"/>
  <c r="G171" i="1" l="1"/>
  <c r="O170" i="1"/>
  <c r="P170" i="1" s="1"/>
  <c r="Q170" i="1" s="1"/>
  <c r="G172" i="1" l="1"/>
  <c r="O171" i="1"/>
  <c r="P171" i="1" s="1"/>
  <c r="Q171" i="1" s="1"/>
  <c r="G173" i="1" l="1"/>
  <c r="O172" i="1"/>
  <c r="P172" i="1" s="1"/>
  <c r="Q172" i="1" s="1"/>
  <c r="G174" i="1" l="1"/>
  <c r="O173" i="1"/>
  <c r="P173" i="1" s="1"/>
  <c r="Q173" i="1" s="1"/>
  <c r="G175" i="1" l="1"/>
  <c r="O174" i="1"/>
  <c r="P174" i="1" s="1"/>
  <c r="Q174" i="1" s="1"/>
  <c r="G176" i="1" l="1"/>
  <c r="O175" i="1"/>
  <c r="P175" i="1" s="1"/>
  <c r="Q175" i="1" s="1"/>
  <c r="G177" i="1" l="1"/>
  <c r="O176" i="1"/>
  <c r="P176" i="1" s="1"/>
  <c r="Q176" i="1" s="1"/>
  <c r="G178" i="1" l="1"/>
  <c r="O177" i="1"/>
  <c r="P177" i="1" s="1"/>
  <c r="Q177" i="1" s="1"/>
  <c r="G179" i="1" l="1"/>
  <c r="O178" i="1"/>
  <c r="P178" i="1" s="1"/>
  <c r="Q178" i="1" s="1"/>
  <c r="G180" i="1" l="1"/>
  <c r="O179" i="1"/>
  <c r="P179" i="1" s="1"/>
  <c r="Q179" i="1" s="1"/>
  <c r="G181" i="1" l="1"/>
  <c r="O180" i="1"/>
  <c r="P180" i="1" s="1"/>
  <c r="Q180" i="1" s="1"/>
  <c r="G182" i="1" l="1"/>
  <c r="O181" i="1"/>
  <c r="P181" i="1" s="1"/>
  <c r="Q181" i="1" s="1"/>
  <c r="G183" i="1" l="1"/>
  <c r="O182" i="1"/>
  <c r="P182" i="1" s="1"/>
  <c r="Q182" i="1" s="1"/>
  <c r="G184" i="1" l="1"/>
  <c r="O183" i="1"/>
  <c r="P183" i="1" s="1"/>
  <c r="Q183" i="1" s="1"/>
  <c r="G185" i="1" l="1"/>
  <c r="O184" i="1"/>
  <c r="P184" i="1" s="1"/>
  <c r="Q184" i="1" s="1"/>
  <c r="G186" i="1" l="1"/>
  <c r="O185" i="1"/>
  <c r="P185" i="1" s="1"/>
  <c r="Q185" i="1" s="1"/>
  <c r="G187" i="1" l="1"/>
  <c r="O186" i="1"/>
  <c r="P186" i="1" s="1"/>
  <c r="Q186" i="1" s="1"/>
  <c r="G188" i="1" l="1"/>
  <c r="O187" i="1"/>
  <c r="P187" i="1" s="1"/>
  <c r="Q187" i="1" s="1"/>
  <c r="G189" i="1" l="1"/>
  <c r="O188" i="1"/>
  <c r="P188" i="1" s="1"/>
  <c r="Q188" i="1" s="1"/>
  <c r="G190" i="1" l="1"/>
  <c r="O189" i="1"/>
  <c r="P189" i="1" s="1"/>
  <c r="Q189" i="1" s="1"/>
  <c r="G191" i="1" l="1"/>
  <c r="O190" i="1"/>
  <c r="P190" i="1" s="1"/>
  <c r="Q190" i="1" s="1"/>
  <c r="G192" i="1" l="1"/>
  <c r="O191" i="1"/>
  <c r="P191" i="1" s="1"/>
  <c r="Q191" i="1" s="1"/>
  <c r="G193" i="1" l="1"/>
  <c r="O192" i="1"/>
  <c r="P192" i="1" s="1"/>
  <c r="Q192" i="1" s="1"/>
  <c r="G194" i="1" l="1"/>
  <c r="O193" i="1"/>
  <c r="P193" i="1" s="1"/>
  <c r="Q193" i="1" s="1"/>
  <c r="G195" i="1" l="1"/>
  <c r="O194" i="1"/>
  <c r="P194" i="1" s="1"/>
  <c r="Q194" i="1" s="1"/>
  <c r="G196" i="1" l="1"/>
  <c r="O195" i="1"/>
  <c r="P195" i="1" s="1"/>
  <c r="Q195" i="1" s="1"/>
  <c r="G197" i="1" l="1"/>
  <c r="O196" i="1"/>
  <c r="P196" i="1" s="1"/>
  <c r="Q196" i="1" s="1"/>
  <c r="G198" i="1" l="1"/>
  <c r="O197" i="1"/>
  <c r="P197" i="1" s="1"/>
  <c r="Q197" i="1" s="1"/>
  <c r="G199" i="1" l="1"/>
  <c r="O198" i="1"/>
  <c r="P198" i="1" s="1"/>
  <c r="Q198" i="1" s="1"/>
  <c r="G200" i="1" l="1"/>
  <c r="O199" i="1"/>
  <c r="P199" i="1" s="1"/>
  <c r="Q199" i="1" s="1"/>
  <c r="G201" i="1" l="1"/>
  <c r="O200" i="1"/>
  <c r="P200" i="1" s="1"/>
  <c r="Q200" i="1" s="1"/>
  <c r="G202" i="1" l="1"/>
  <c r="O201" i="1"/>
  <c r="P201" i="1" s="1"/>
  <c r="Q201" i="1" s="1"/>
  <c r="G203" i="1" l="1"/>
  <c r="O202" i="1"/>
  <c r="P202" i="1" s="1"/>
  <c r="Q202" i="1" s="1"/>
  <c r="G204" i="1" l="1"/>
  <c r="O203" i="1"/>
  <c r="P203" i="1" s="1"/>
  <c r="Q203" i="1" s="1"/>
  <c r="G205" i="1" l="1"/>
  <c r="O204" i="1"/>
  <c r="P204" i="1" s="1"/>
  <c r="Q204" i="1" s="1"/>
  <c r="G206" i="1" l="1"/>
  <c r="O205" i="1"/>
  <c r="P205" i="1" s="1"/>
  <c r="Q205" i="1" s="1"/>
  <c r="G207" i="1" l="1"/>
  <c r="O206" i="1"/>
  <c r="P206" i="1" s="1"/>
  <c r="Q206" i="1" s="1"/>
  <c r="G208" i="1" l="1"/>
  <c r="O207" i="1"/>
  <c r="P207" i="1" s="1"/>
  <c r="Q207" i="1" s="1"/>
  <c r="G209" i="1" l="1"/>
  <c r="O208" i="1"/>
  <c r="P208" i="1" s="1"/>
  <c r="Q208" i="1" s="1"/>
  <c r="G210" i="1" l="1"/>
  <c r="O209" i="1"/>
  <c r="P209" i="1" s="1"/>
  <c r="Q209" i="1" s="1"/>
  <c r="G211" i="1" l="1"/>
  <c r="O210" i="1"/>
  <c r="P210" i="1" s="1"/>
  <c r="Q210" i="1" s="1"/>
  <c r="G212" i="1" l="1"/>
  <c r="O211" i="1"/>
  <c r="P211" i="1" s="1"/>
  <c r="Q211" i="1" s="1"/>
  <c r="G213" i="1" l="1"/>
  <c r="O212" i="1"/>
  <c r="P212" i="1" s="1"/>
  <c r="Q212" i="1" s="1"/>
  <c r="G214" i="1" l="1"/>
  <c r="O213" i="1"/>
  <c r="P213" i="1" s="1"/>
  <c r="Q213" i="1" s="1"/>
  <c r="G215" i="1" l="1"/>
  <c r="O214" i="1"/>
  <c r="P214" i="1" s="1"/>
  <c r="Q214" i="1" s="1"/>
  <c r="G216" i="1" l="1"/>
  <c r="O215" i="1"/>
  <c r="P215" i="1" s="1"/>
  <c r="Q215" i="1" s="1"/>
  <c r="G217" i="1" l="1"/>
  <c r="O216" i="1"/>
  <c r="P216" i="1" s="1"/>
  <c r="Q216" i="1" s="1"/>
  <c r="G218" i="1" l="1"/>
  <c r="O217" i="1"/>
  <c r="P217" i="1" s="1"/>
  <c r="Q217" i="1" s="1"/>
  <c r="G219" i="1" l="1"/>
  <c r="O218" i="1"/>
  <c r="P218" i="1" s="1"/>
  <c r="Q218" i="1" s="1"/>
  <c r="G220" i="1" l="1"/>
  <c r="O219" i="1"/>
  <c r="P219" i="1" s="1"/>
  <c r="Q219" i="1" s="1"/>
  <c r="G221" i="1" l="1"/>
  <c r="O220" i="1"/>
  <c r="P220" i="1" s="1"/>
  <c r="Q220" i="1" s="1"/>
  <c r="G222" i="1" l="1"/>
  <c r="O221" i="1"/>
  <c r="P221" i="1" s="1"/>
  <c r="Q221" i="1" s="1"/>
  <c r="G223" i="1" l="1"/>
  <c r="O222" i="1"/>
  <c r="P222" i="1" s="1"/>
  <c r="Q222" i="1" s="1"/>
  <c r="G224" i="1" l="1"/>
  <c r="O223" i="1"/>
  <c r="P223" i="1" s="1"/>
  <c r="Q223" i="1" s="1"/>
  <c r="G225" i="1" l="1"/>
  <c r="O224" i="1"/>
  <c r="P224" i="1" s="1"/>
  <c r="Q224" i="1" s="1"/>
  <c r="G226" i="1" l="1"/>
  <c r="O225" i="1"/>
  <c r="P225" i="1" s="1"/>
  <c r="Q225" i="1" s="1"/>
  <c r="G227" i="1" l="1"/>
  <c r="O226" i="1"/>
  <c r="P226" i="1" s="1"/>
  <c r="Q226" i="1" s="1"/>
  <c r="G228" i="1" l="1"/>
  <c r="O227" i="1"/>
  <c r="P227" i="1" s="1"/>
  <c r="Q227" i="1" s="1"/>
  <c r="G229" i="1" l="1"/>
  <c r="O228" i="1"/>
  <c r="P228" i="1" s="1"/>
  <c r="Q228" i="1" s="1"/>
  <c r="G230" i="1" l="1"/>
  <c r="O229" i="1"/>
  <c r="P229" i="1" s="1"/>
  <c r="Q229" i="1" s="1"/>
  <c r="G231" i="1" l="1"/>
  <c r="O230" i="1"/>
  <c r="P230" i="1" s="1"/>
  <c r="Q230" i="1" s="1"/>
  <c r="G232" i="1" l="1"/>
  <c r="O231" i="1"/>
  <c r="P231" i="1" s="1"/>
  <c r="Q231" i="1" s="1"/>
  <c r="G233" i="1" l="1"/>
  <c r="O232" i="1"/>
  <c r="P232" i="1" s="1"/>
  <c r="Q232" i="1" s="1"/>
  <c r="G234" i="1" l="1"/>
  <c r="O233" i="1"/>
  <c r="P233" i="1" s="1"/>
  <c r="Q233" i="1" s="1"/>
  <c r="G235" i="1" l="1"/>
  <c r="O234" i="1"/>
  <c r="P234" i="1" s="1"/>
  <c r="Q234" i="1" s="1"/>
  <c r="G236" i="1" l="1"/>
  <c r="O235" i="1"/>
  <c r="P235" i="1" s="1"/>
  <c r="Q235" i="1" s="1"/>
  <c r="G237" i="1" l="1"/>
  <c r="O236" i="1"/>
  <c r="P236" i="1" s="1"/>
  <c r="Q236" i="1" s="1"/>
  <c r="G238" i="1" l="1"/>
  <c r="O237" i="1"/>
  <c r="P237" i="1" s="1"/>
  <c r="Q237" i="1" s="1"/>
  <c r="G239" i="1" l="1"/>
  <c r="O238" i="1"/>
  <c r="P238" i="1" s="1"/>
  <c r="Q238" i="1" s="1"/>
  <c r="G240" i="1" l="1"/>
  <c r="O239" i="1"/>
  <c r="P239" i="1" s="1"/>
  <c r="Q239" i="1" s="1"/>
  <c r="G241" i="1" l="1"/>
  <c r="O240" i="1"/>
  <c r="P240" i="1" s="1"/>
  <c r="Q240" i="1" s="1"/>
  <c r="G242" i="1" l="1"/>
  <c r="O241" i="1"/>
  <c r="P241" i="1" s="1"/>
  <c r="Q241" i="1" s="1"/>
  <c r="G243" i="1" l="1"/>
  <c r="O242" i="1"/>
  <c r="P242" i="1" s="1"/>
  <c r="Q242" i="1" s="1"/>
  <c r="G244" i="1" l="1"/>
  <c r="O244" i="1" s="1"/>
  <c r="P244" i="1" s="1"/>
  <c r="Q244" i="1" s="1"/>
  <c r="O243" i="1"/>
  <c r="P243" i="1" s="1"/>
  <c r="Q243" i="1" s="1"/>
  <c r="P18" i="1"/>
  <c r="Q18" i="1" s="1"/>
  <c r="P17" i="1"/>
  <c r="Q17" i="1" s="1"/>
  <c r="V5" i="1" s="1"/>
  <c r="P15" i="1"/>
  <c r="Q15" i="1" s="1"/>
  <c r="V4" i="1" s="1"/>
  <c r="V6" i="1" l="1"/>
  <c r="V7" i="1"/>
  <c r="V8" i="1"/>
  <c r="V9" i="1"/>
  <c r="V10" i="1"/>
  <c r="V11" i="1"/>
  <c r="V12" i="1"/>
  <c r="V13" i="1"/>
  <c r="V14" i="1"/>
  <c r="V15" i="1"/>
  <c r="V16" i="1"/>
  <c r="V17" i="1"/>
  <c r="V18" i="1"/>
  <c r="V19" i="1"/>
  <c r="V20" i="1"/>
  <c r="V21" i="1"/>
  <c r="V22" i="1"/>
  <c r="V23" i="1"/>
  <c r="I34" i="7"/>
  <c r="R15" i="1"/>
  <c r="R16" i="1" l="1"/>
  <c r="R17" i="1" s="1"/>
  <c r="W4" i="1"/>
  <c r="R18" i="1" l="1"/>
  <c r="R19" i="1" s="1"/>
  <c r="R20" i="1" s="1"/>
  <c r="R21" i="1" s="1"/>
  <c r="R22" i="1" s="1"/>
  <c r="R23" i="1" s="1"/>
  <c r="R24" i="1" s="1"/>
  <c r="R25" i="1" s="1"/>
  <c r="R26" i="1" s="1"/>
  <c r="R27" i="1" s="1"/>
  <c r="R28" i="1" s="1"/>
  <c r="R29" i="1" s="1"/>
  <c r="W5" i="1"/>
  <c r="R30" i="1" l="1"/>
  <c r="R31" i="1" s="1"/>
  <c r="R32" i="1" s="1"/>
  <c r="R33" i="1" s="1"/>
  <c r="R34" i="1" s="1"/>
  <c r="R35" i="1" s="1"/>
  <c r="R36" i="1" s="1"/>
  <c r="R37" i="1" s="1"/>
  <c r="R38" i="1" s="1"/>
  <c r="R39" i="1" s="1"/>
  <c r="R40" i="1" s="1"/>
  <c r="R41" i="1" s="1"/>
  <c r="W6" i="1"/>
  <c r="R42" i="1" l="1"/>
  <c r="R43" i="1" s="1"/>
  <c r="R44" i="1" s="1"/>
  <c r="R45" i="1" s="1"/>
  <c r="R46" i="1" s="1"/>
  <c r="R47" i="1" s="1"/>
  <c r="R48" i="1" s="1"/>
  <c r="R49" i="1" s="1"/>
  <c r="R50" i="1" s="1"/>
  <c r="R51" i="1" s="1"/>
  <c r="R52" i="1" s="1"/>
  <c r="R53" i="1" s="1"/>
  <c r="W7" i="1"/>
  <c r="R54" i="1" l="1"/>
  <c r="R55" i="1" s="1"/>
  <c r="R56" i="1" s="1"/>
  <c r="R57" i="1" s="1"/>
  <c r="R58" i="1" s="1"/>
  <c r="R59" i="1" s="1"/>
  <c r="R60" i="1" s="1"/>
  <c r="R61" i="1" s="1"/>
  <c r="R62" i="1" s="1"/>
  <c r="R63" i="1" s="1"/>
  <c r="R64" i="1" s="1"/>
  <c r="R65" i="1" s="1"/>
  <c r="W8" i="1"/>
  <c r="R66" i="1" l="1"/>
  <c r="R67" i="1" s="1"/>
  <c r="R68" i="1" s="1"/>
  <c r="R69" i="1" s="1"/>
  <c r="R70" i="1" s="1"/>
  <c r="R71" i="1" s="1"/>
  <c r="R72" i="1" s="1"/>
  <c r="R73" i="1" s="1"/>
  <c r="R74" i="1" s="1"/>
  <c r="R75" i="1" s="1"/>
  <c r="R76" i="1" s="1"/>
  <c r="R77" i="1" s="1"/>
  <c r="W9" i="1"/>
  <c r="R78" i="1" l="1"/>
  <c r="R79" i="1" s="1"/>
  <c r="R80" i="1" s="1"/>
  <c r="R81" i="1" s="1"/>
  <c r="R82" i="1" s="1"/>
  <c r="R83" i="1" s="1"/>
  <c r="R84" i="1" s="1"/>
  <c r="R85" i="1" s="1"/>
  <c r="R86" i="1" s="1"/>
  <c r="R87" i="1" s="1"/>
  <c r="R88" i="1" s="1"/>
  <c r="R89" i="1" s="1"/>
  <c r="W10" i="1"/>
  <c r="R90" i="1" l="1"/>
  <c r="R91" i="1" s="1"/>
  <c r="R92" i="1" s="1"/>
  <c r="R93" i="1" s="1"/>
  <c r="R94" i="1" s="1"/>
  <c r="R95" i="1" s="1"/>
  <c r="R96" i="1" s="1"/>
  <c r="R97" i="1" s="1"/>
  <c r="R98" i="1" s="1"/>
  <c r="R99" i="1" s="1"/>
  <c r="R100" i="1" s="1"/>
  <c r="R101" i="1" s="1"/>
  <c r="W11" i="1"/>
  <c r="R102" i="1" l="1"/>
  <c r="R103" i="1" s="1"/>
  <c r="R104" i="1" s="1"/>
  <c r="R105" i="1" s="1"/>
  <c r="R106" i="1" s="1"/>
  <c r="R107" i="1" s="1"/>
  <c r="R108" i="1" s="1"/>
  <c r="R109" i="1" s="1"/>
  <c r="R110" i="1" s="1"/>
  <c r="R111" i="1" s="1"/>
  <c r="R112" i="1" s="1"/>
  <c r="R113" i="1" s="1"/>
  <c r="W12" i="1" l="1"/>
  <c r="R114" i="1"/>
  <c r="R115" i="1" s="1"/>
  <c r="R116" i="1" s="1"/>
  <c r="R117" i="1" s="1"/>
  <c r="R118" i="1" s="1"/>
  <c r="R119" i="1" s="1"/>
  <c r="R120" i="1" s="1"/>
  <c r="R121" i="1" s="1"/>
  <c r="R122" i="1" s="1"/>
  <c r="R123" i="1" s="1"/>
  <c r="R124" i="1" s="1"/>
  <c r="R125" i="1" s="1"/>
  <c r="W13" i="1"/>
  <c r="R126" i="1" l="1"/>
  <c r="R127" i="1" s="1"/>
  <c r="R128" i="1" s="1"/>
  <c r="R129" i="1" s="1"/>
  <c r="R130" i="1" s="1"/>
  <c r="R131" i="1" s="1"/>
  <c r="R132" i="1" s="1"/>
  <c r="R133" i="1" s="1"/>
  <c r="R134" i="1" s="1"/>
  <c r="R135" i="1" s="1"/>
  <c r="R136" i="1" s="1"/>
  <c r="R137" i="1" s="1"/>
  <c r="W14" i="1"/>
  <c r="R138" i="1" l="1"/>
  <c r="R139" i="1" s="1"/>
  <c r="R140" i="1" s="1"/>
  <c r="R141" i="1" s="1"/>
  <c r="R142" i="1" s="1"/>
  <c r="R143" i="1" s="1"/>
  <c r="R144" i="1" s="1"/>
  <c r="R145" i="1" s="1"/>
  <c r="R146" i="1" s="1"/>
  <c r="R147" i="1" s="1"/>
  <c r="R148" i="1" s="1"/>
  <c r="R149" i="1" s="1"/>
  <c r="W15" i="1"/>
  <c r="R150" i="1" l="1"/>
  <c r="R151" i="1" s="1"/>
  <c r="R152" i="1" s="1"/>
  <c r="R153" i="1" s="1"/>
  <c r="R154" i="1" s="1"/>
  <c r="R155" i="1" s="1"/>
  <c r="R156" i="1" s="1"/>
  <c r="R157" i="1" s="1"/>
  <c r="R158" i="1" s="1"/>
  <c r="R159" i="1" s="1"/>
  <c r="R160" i="1" s="1"/>
  <c r="R161" i="1" s="1"/>
  <c r="W16" i="1"/>
  <c r="R162" i="1" l="1"/>
  <c r="R163" i="1" s="1"/>
  <c r="R164" i="1" s="1"/>
  <c r="R165" i="1" s="1"/>
  <c r="R166" i="1" s="1"/>
  <c r="R167" i="1" s="1"/>
  <c r="R168" i="1" s="1"/>
  <c r="R169" i="1" s="1"/>
  <c r="R170" i="1" s="1"/>
  <c r="R171" i="1" s="1"/>
  <c r="R172" i="1" s="1"/>
  <c r="R173" i="1" s="1"/>
  <c r="W17" i="1"/>
  <c r="R174" i="1" l="1"/>
  <c r="R175" i="1" s="1"/>
  <c r="R176" i="1" s="1"/>
  <c r="R177" i="1" s="1"/>
  <c r="R178" i="1" s="1"/>
  <c r="R179" i="1" s="1"/>
  <c r="R180" i="1" s="1"/>
  <c r="R181" i="1" s="1"/>
  <c r="R182" i="1" s="1"/>
  <c r="R183" i="1" s="1"/>
  <c r="R184" i="1" s="1"/>
  <c r="R185" i="1" s="1"/>
  <c r="W18" i="1"/>
  <c r="R186" i="1" l="1"/>
  <c r="R187" i="1" s="1"/>
  <c r="R188" i="1" s="1"/>
  <c r="R189" i="1" s="1"/>
  <c r="R190" i="1" s="1"/>
  <c r="R191" i="1" s="1"/>
  <c r="R192" i="1" s="1"/>
  <c r="R193" i="1" s="1"/>
  <c r="R194" i="1" s="1"/>
  <c r="R195" i="1" s="1"/>
  <c r="R196" i="1" s="1"/>
  <c r="R197" i="1" s="1"/>
  <c r="W19" i="1"/>
  <c r="R198" i="1" l="1"/>
  <c r="R199" i="1" s="1"/>
  <c r="R200" i="1" s="1"/>
  <c r="R201" i="1" s="1"/>
  <c r="R202" i="1" s="1"/>
  <c r="R203" i="1" s="1"/>
  <c r="R204" i="1" s="1"/>
  <c r="R205" i="1" s="1"/>
  <c r="R206" i="1" s="1"/>
  <c r="R207" i="1" s="1"/>
  <c r="R208" i="1" s="1"/>
  <c r="R209" i="1" s="1"/>
  <c r="W20" i="1" l="1"/>
  <c r="R210" i="1"/>
  <c r="R211" i="1" s="1"/>
  <c r="R212" i="1" s="1"/>
  <c r="R213" i="1" s="1"/>
  <c r="R214" i="1" s="1"/>
  <c r="R215" i="1" s="1"/>
  <c r="R216" i="1" s="1"/>
  <c r="R217" i="1" s="1"/>
  <c r="R218" i="1" s="1"/>
  <c r="R219" i="1" s="1"/>
  <c r="R220" i="1" s="1"/>
  <c r="R221" i="1" s="1"/>
  <c r="W21" i="1"/>
  <c r="R222" i="1" l="1"/>
  <c r="R223" i="1" s="1"/>
  <c r="R224" i="1" s="1"/>
  <c r="R225" i="1" s="1"/>
  <c r="R226" i="1" s="1"/>
  <c r="R227" i="1" s="1"/>
  <c r="R228" i="1" s="1"/>
  <c r="R229" i="1" s="1"/>
  <c r="R230" i="1" s="1"/>
  <c r="R231" i="1" s="1"/>
  <c r="R232" i="1" s="1"/>
  <c r="R233" i="1" s="1"/>
  <c r="W22" i="1"/>
  <c r="R234" i="1" l="1"/>
  <c r="R235" i="1" s="1"/>
  <c r="R236" i="1" s="1"/>
  <c r="R237" i="1" s="1"/>
  <c r="R238" i="1" s="1"/>
  <c r="R239" i="1" s="1"/>
  <c r="R240" i="1" s="1"/>
  <c r="R241" i="1" s="1"/>
  <c r="R242" i="1" s="1"/>
  <c r="R243" i="1" s="1"/>
  <c r="R244" i="1" s="1"/>
  <c r="H37" i="7" s="1"/>
  <c r="W23" i="1"/>
</calcChain>
</file>

<file path=xl/sharedStrings.xml><?xml version="1.0" encoding="utf-8"?>
<sst xmlns="http://schemas.openxmlformats.org/spreadsheetml/2006/main" count="275" uniqueCount="180">
  <si>
    <t>Bevagna</t>
  </si>
  <si>
    <t>Campello sul Clitunno</t>
  </si>
  <si>
    <t>Orientamento</t>
  </si>
  <si>
    <t>Castel Ritaldi</t>
  </si>
  <si>
    <t>Giano dell'Umbria</t>
  </si>
  <si>
    <t>Gualdo Cattaneo</t>
  </si>
  <si>
    <t>Massa Martana</t>
  </si>
  <si>
    <t>Montefalco</t>
  </si>
  <si>
    <t>Trevi</t>
  </si>
  <si>
    <t>Nord</t>
  </si>
  <si>
    <t>Nord-Est</t>
  </si>
  <si>
    <t>Nord-Ovest</t>
  </si>
  <si>
    <t>Est</t>
  </si>
  <si>
    <t>Ovest</t>
  </si>
  <si>
    <t>Sud</t>
  </si>
  <si>
    <t>Sud-Est</t>
  </si>
  <si>
    <t>Sud-Ovest</t>
  </si>
  <si>
    <t>Gennaio</t>
  </si>
  <si>
    <t>Febbraio</t>
  </si>
  <si>
    <t>Marzo</t>
  </si>
  <si>
    <t>Aprile</t>
  </si>
  <si>
    <t>Maggio</t>
  </si>
  <si>
    <t>Giugno</t>
  </si>
  <si>
    <t>Luglio</t>
  </si>
  <si>
    <t>Agosto</t>
  </si>
  <si>
    <t>Settembre</t>
  </si>
  <si>
    <t>Ottobre</t>
  </si>
  <si>
    <t>Novembre</t>
  </si>
  <si>
    <t>Dicembre</t>
  </si>
  <si>
    <t>kWp</t>
  </si>
  <si>
    <t>kWh/kWp</t>
  </si>
  <si>
    <t>%/anno</t>
  </si>
  <si>
    <t>€/kWh</t>
  </si>
  <si>
    <t>inflazione</t>
  </si>
  <si>
    <t>€/kWp</t>
  </si>
  <si>
    <t>anni</t>
  </si>
  <si>
    <t>Tasso attualizzazione</t>
  </si>
  <si>
    <t>%</t>
  </si>
  <si>
    <t>CAPEX</t>
  </si>
  <si>
    <t>OPEX</t>
  </si>
  <si>
    <t>Ground coverage ratio</t>
  </si>
  <si>
    <t>m2/m2</t>
  </si>
  <si>
    <t>Sup. Moduli</t>
  </si>
  <si>
    <t>m2</t>
  </si>
  <si>
    <t>W</t>
  </si>
  <si>
    <t>m</t>
  </si>
  <si>
    <t>Superficie utilizzabile</t>
  </si>
  <si>
    <t>-</t>
  </si>
  <si>
    <t>Calcoli</t>
  </si>
  <si>
    <t>Costanti e Ipotesi</t>
  </si>
  <si>
    <t>Lunghezza Modulo</t>
  </si>
  <si>
    <t>Larghezza Modulo</t>
  </si>
  <si>
    <t>Potenza Modulo</t>
  </si>
  <si>
    <t>Producibilità</t>
  </si>
  <si>
    <t>Manutenzione</t>
  </si>
  <si>
    <t>€/kWp/anno</t>
  </si>
  <si>
    <t>Decadimento Modulo</t>
  </si>
  <si>
    <t>kWh</t>
  </si>
  <si>
    <t>timestamp</t>
  </si>
  <si>
    <t>PO</t>
  </si>
  <si>
    <t>Ricavi</t>
  </si>
  <si>
    <t>€</t>
  </si>
  <si>
    <t>Costi</t>
  </si>
  <si>
    <t>FC</t>
  </si>
  <si>
    <t>FC cumulato</t>
  </si>
  <si>
    <t>Costo Specifico</t>
  </si>
  <si>
    <t>Tasso finanziamento</t>
  </si>
  <si>
    <t>Durata finanziamento</t>
  </si>
  <si>
    <t>FC attualizzato</t>
  </si>
  <si>
    <t>Risultati</t>
  </si>
  <si>
    <t>Energia Prodotta</t>
  </si>
  <si>
    <t>kWh/anno</t>
  </si>
  <si>
    <t>Fattore emissione CO2</t>
  </si>
  <si>
    <t>kgCO2/kWh</t>
  </si>
  <si>
    <t>tCO2/anno</t>
  </si>
  <si>
    <t>€/anno</t>
  </si>
  <si>
    <t>mese</t>
  </si>
  <si>
    <t>Produzione</t>
  </si>
  <si>
    <t>n.</t>
  </si>
  <si>
    <t>TP CER</t>
  </si>
  <si>
    <t>CAP CER</t>
  </si>
  <si>
    <t>TP BASE</t>
  </si>
  <si>
    <t>P (kW)</t>
  </si>
  <si>
    <t>Comunità Energetica?</t>
  </si>
  <si>
    <t>% Tariffa Premio all'impianto</t>
  </si>
  <si>
    <t>Prezzo Zonale</t>
  </si>
  <si>
    <t>Tariffa Premio</t>
  </si>
  <si>
    <t>kWh/kgss</t>
  </si>
  <si>
    <t>Finanziamento</t>
  </si>
  <si>
    <t>Tipologia</t>
  </si>
  <si>
    <t>Autoconsumo</t>
  </si>
  <si>
    <t>metri quadri</t>
  </si>
  <si>
    <t>Costo dell'energia da rete</t>
  </si>
  <si>
    <t>NO</t>
  </si>
  <si>
    <t>Consumo En.Elettrica Annuo</t>
  </si>
  <si>
    <t>Producibilità Standard PV-GIS</t>
  </si>
  <si>
    <t>% Producibilità sul mese</t>
  </si>
  <si>
    <t>Costi Impianti FV Standard (PNIEC)</t>
  </si>
  <si>
    <t>Pmin (kW)</t>
  </si>
  <si>
    <t>Pmax (kW)</t>
  </si>
  <si>
    <t>PO (Centro-Sud) e Tariffa Premio</t>
  </si>
  <si>
    <t>Calcolo CAP CER e TP Base</t>
  </si>
  <si>
    <t>Business Plan per Impianti Fotovoltaici</t>
  </si>
  <si>
    <t>Superficie disponibile</t>
  </si>
  <si>
    <t>Dati di Partenza</t>
  </si>
  <si>
    <t>inserisci le caratteristiche del luogo dove vorresti costruire il tuo impianto fotovoltaico, e le modalità di finanziamento del progetto</t>
  </si>
  <si>
    <t>Dati tecnici ed economici risultanti dal dimensionamento dell'impianto, in base ai dati di partenza forniti</t>
  </si>
  <si>
    <t>Investimento capitale proprio</t>
  </si>
  <si>
    <t>Investimento finanziato</t>
  </si>
  <si>
    <t>Percentuale Finanziamento</t>
  </si>
  <si>
    <t>Costi annui</t>
  </si>
  <si>
    <t>Tecnici</t>
  </si>
  <si>
    <t>Economici e Finanziari</t>
  </si>
  <si>
    <t xml:space="preserve">       CO2 evitata</t>
  </si>
  <si>
    <t xml:space="preserve">          Potenza Installabile</t>
  </si>
  <si>
    <t xml:space="preserve">       Costo Totale dell'Impianto</t>
  </si>
  <si>
    <t xml:space="preserve">   Rata Finanziamento</t>
  </si>
  <si>
    <t xml:space="preserve">        Valore Attuale Netto (20 anni)</t>
  </si>
  <si>
    <t xml:space="preserve">       Ricavi annui</t>
  </si>
  <si>
    <t xml:space="preserve">              Tempo di rientro</t>
  </si>
  <si>
    <t>anno</t>
  </si>
  <si>
    <t>Simulazione generata il</t>
  </si>
  <si>
    <t>PCI Ulivo</t>
  </si>
  <si>
    <t>Rendimento caldaia</t>
  </si>
  <si>
    <t>€/litro</t>
  </si>
  <si>
    <t>Rata annua</t>
  </si>
  <si>
    <t>Attualizzazione</t>
  </si>
  <si>
    <t>listino</t>
  </si>
  <si>
    <t>Pmin</t>
  </si>
  <si>
    <t>Fattore di carico medio</t>
  </si>
  <si>
    <t>ore/anno</t>
  </si>
  <si>
    <t>kW</t>
  </si>
  <si>
    <t>Potenza Utile</t>
  </si>
  <si>
    <t>Costo ausiliari, opere edili..</t>
  </si>
  <si>
    <t>Costo caldaia</t>
  </si>
  <si>
    <t>Costo totale</t>
  </si>
  <si>
    <t>Equivalente Biomassa</t>
  </si>
  <si>
    <t>kgss</t>
  </si>
  <si>
    <t>litri/kgss</t>
  </si>
  <si>
    <t>Consumo specifico cippatrice</t>
  </si>
  <si>
    <t>Consumo gasolio cippatrice</t>
  </si>
  <si>
    <t>litri</t>
  </si>
  <si>
    <t>Costo Gasolio</t>
  </si>
  <si>
    <t>Costo Personale Cippatura</t>
  </si>
  <si>
    <t>Produttività cippatrice</t>
  </si>
  <si>
    <t>kgss/ora</t>
  </si>
  <si>
    <t>€/ora</t>
  </si>
  <si>
    <t>Risparmi</t>
  </si>
  <si>
    <t>Ore anno di lavoro</t>
  </si>
  <si>
    <t>Business Plan per Caldaie a Biomassa</t>
  </si>
  <si>
    <t>Costo Gas Naturale</t>
  </si>
  <si>
    <t>Consumo Gas Naturale Annuo</t>
  </si>
  <si>
    <t>Smc/anno</t>
  </si>
  <si>
    <t>€/Smc</t>
  </si>
  <si>
    <t>kW utili</t>
  </si>
  <si>
    <t xml:space="preserve">          Potenza caldaia</t>
  </si>
  <si>
    <t>kgCO2/Smc</t>
  </si>
  <si>
    <r>
      <t>Supportiamo le imprese dell'</t>
    </r>
    <r>
      <rPr>
        <b/>
        <sz val="11"/>
        <color rgb="FF00B050"/>
        <rFont val="Aptos"/>
        <family val="2"/>
      </rPr>
      <t>Unione dei Comuni Terre dell’Olio e del Sagrantino</t>
    </r>
    <r>
      <rPr>
        <sz val="11"/>
        <color theme="1"/>
        <rFont val="Aptos"/>
        <family val="2"/>
      </rPr>
      <t xml:space="preserve"> verso l'</t>
    </r>
    <r>
      <rPr>
        <b/>
        <sz val="11"/>
        <color rgb="FF00B050"/>
        <rFont val="Aptos"/>
        <family val="2"/>
      </rPr>
      <t>impatto ambientale zero</t>
    </r>
    <r>
      <rPr>
        <sz val="11"/>
        <color theme="1"/>
        <rFont val="Aptos"/>
        <family val="2"/>
      </rPr>
      <t>, attraverso il dimensionamento ottimale di</t>
    </r>
    <r>
      <rPr>
        <b/>
        <sz val="11"/>
        <color rgb="FF00B050"/>
        <rFont val="Aptos"/>
        <family val="2"/>
      </rPr>
      <t xml:space="preserve"> impianti fotovoltaici </t>
    </r>
    <r>
      <rPr>
        <sz val="11"/>
        <color theme="1"/>
        <rFont val="Aptos"/>
        <family val="2"/>
      </rPr>
      <t>personalizzati per il territorio.</t>
    </r>
  </si>
  <si>
    <r>
      <t>Supportiamo le imprese dell'</t>
    </r>
    <r>
      <rPr>
        <b/>
        <sz val="11"/>
        <color rgb="FF4F72E1"/>
        <rFont val="Aptos"/>
        <family val="2"/>
      </rPr>
      <t>Unione dei Comuni Terre dell’Olio e del Sagrantino</t>
    </r>
    <r>
      <rPr>
        <sz val="11"/>
        <color theme="1"/>
        <rFont val="Aptos"/>
        <family val="2"/>
      </rPr>
      <t xml:space="preserve"> verso l'</t>
    </r>
    <r>
      <rPr>
        <b/>
        <sz val="11"/>
        <color rgb="FF4F72E1"/>
        <rFont val="Aptos"/>
        <family val="2"/>
      </rPr>
      <t>impatto ambientale</t>
    </r>
    <r>
      <rPr>
        <b/>
        <sz val="11"/>
        <color rgb="FF00B050"/>
        <rFont val="Aptos"/>
        <family val="2"/>
      </rPr>
      <t xml:space="preserve"> </t>
    </r>
    <r>
      <rPr>
        <b/>
        <sz val="11"/>
        <color rgb="FF4F72E1"/>
        <rFont val="Aptos"/>
        <family val="2"/>
      </rPr>
      <t>zero</t>
    </r>
    <r>
      <rPr>
        <sz val="11"/>
        <color theme="1"/>
        <rFont val="Aptos"/>
        <family val="2"/>
      </rPr>
      <t xml:space="preserve">, attraverso una stima dei benefici dello sfruttamento di </t>
    </r>
    <r>
      <rPr>
        <b/>
        <sz val="11"/>
        <color rgb="FF4F72E1"/>
        <rFont val="Aptos"/>
        <family val="2"/>
      </rPr>
      <t>biomasse per la produzione di calore</t>
    </r>
  </si>
  <si>
    <t>Costi per la raccolta</t>
  </si>
  <si>
    <t>inserisci le caratteristiche dell'utenza termica per la quale si vuole valutare la conversione del combustibile in biomassa</t>
  </si>
  <si>
    <t>Costo del Gasolio da trazione</t>
  </si>
  <si>
    <t>kg/anno</t>
  </si>
  <si>
    <t>Quantità di biomassa richiesta</t>
  </si>
  <si>
    <t>Costo orario manodopera</t>
  </si>
  <si>
    <t>Unione dei Comuni. Terre dell'Olio e del Sagrantino</t>
  </si>
  <si>
    <t>Comune</t>
  </si>
  <si>
    <t>Tool di calcolo per il dimensionamento di massima di impianti di produzione di energia da fonte rinnovabile</t>
  </si>
  <si>
    <t>Progetto "Green Communities"</t>
  </si>
  <si>
    <t xml:space="preserve">I risultati ottenuti con il presente tool costituiscono una stima di prefattibilità elaborata sulla base di dati disponibili ed ipotesi tecniche standard. Tali valutazioni hanno valore indicativo e devono essere oggetto di verifica e validazione mediante studi di dettaglio condotti da uno o più consulenti esperti, in grado di considerare le specificità impiantistiche, normative e territoriali dell'azienda. </t>
  </si>
  <si>
    <t>I risultati ottenuti non tengono conto né di sistemi di accumulo né di incentivi/Detrazioni fiscali</t>
  </si>
  <si>
    <r>
      <t xml:space="preserve">Tool sviluppato da </t>
    </r>
    <r>
      <rPr>
        <b/>
        <i/>
        <sz val="11"/>
        <color theme="1"/>
        <rFont val="Aptos"/>
        <family val="2"/>
      </rPr>
      <t>Ollum</t>
    </r>
    <r>
      <rPr>
        <i/>
        <sz val="11"/>
        <color theme="1"/>
        <rFont val="Aptos"/>
        <family val="2"/>
      </rPr>
      <t xml:space="preserve"> con il contributo del </t>
    </r>
    <r>
      <rPr>
        <b/>
        <i/>
        <sz val="11"/>
        <color theme="1"/>
        <rFont val="Aptos"/>
        <family val="2"/>
      </rPr>
      <t>CIRIAF</t>
    </r>
    <r>
      <rPr>
        <i/>
        <sz val="11"/>
        <color theme="1"/>
        <rFont val="Aptos"/>
        <family val="2"/>
      </rPr>
      <t xml:space="preserve"> - Università degli Studi di Perugia</t>
    </r>
  </si>
  <si>
    <t>Note Metodologiche e Guida all'uso del tool</t>
  </si>
  <si>
    <t>Costo dell'impianto</t>
  </si>
  <si>
    <t>Fotovoltaico</t>
  </si>
  <si>
    <t>Per la corretta immissione dei dati di input occorre immettere le informazioni richieste in tutte le celle della sezione "dati di partenza". Le ipotesi alla base del calcolo sono le seguenti:
- producibilità standard calcolata da tool PV-GIS (JRC) con tilt = 30°. variabile in funzione del Comune dove è ubicato l'impianto e dell'azimuth impostato. Simulazioni condotte con impianto free standing.
- costi standard dell'impianto e costo di manutenzione mutuati dai benchmark del PNIEC
- per gli impianti a terra ipotizzata una superficie utilizzabile pari all'80% di quella imputata dall'utente, ed un ground coverage ratio di 0,4.
- Utilizzati moduli da 670 Wp con decadimento delle prestazioni pari allo 0,5% all'anno
- Nel caso di partecipazione a CER, per tenere conto del fatto che parte dell'energia prodotta non è condivisa, oltre che delle regole di ripartizione dell'incentivo all'interno della stessa CER, si ipotizza che il 30% dell'energia prodotta dall'impianto torni al proprietario sottoforma di incentivo.
- Inflazione assunta pari al 2%, tasso di attualizzazione assunto pari al 6%.</t>
  </si>
  <si>
    <t>Caldaia a Biomassa</t>
  </si>
  <si>
    <t>Per la corretta immissione dei dati di input occorre immettere le informazioni richieste in tutte le celle della sezione "dati di partenza". Le ipotesi alla base del calcolo sono le seguenti:
- Potere calorifico assunto pari a 3,8 kWh/kg di sostanza secca (ulivo)
- rendimento della caldaia assunto pari al 90%
- consumo specifico della cippatrice per la produzione di combustibile assunto pari a 0,003950 litri/kg di sostanza secca (ulivo)
- Produttività della cippatrice assunta pari a 34,6 kg di sostanza secca per ora di lavoro. Si ipotizza un utilizzo della macchina per 3.650 ore/anno.
- Il costo degli ausiliari della caldaia, delle opere edili e altri costi accessori sono stimati pari al 50% del costo della caldaia.
- il fattore di carico medio della caldaia è assunto pari al 30%
- non considerato il possibile contributo dell'incentivo Conto Termico 3.0
- Inflazione assunta pari al 2%, tasso di attualizzazione assunto pari al 6%.</t>
  </si>
  <si>
    <t>Lo strumento è stato sviluppato nell’ambito del progetto “L’ Unione fa la forza e una montagna di energia”, finanziato attraverso il bando “Green Communities” – PNRR M2C1 Investimento 3.2 </t>
  </si>
  <si>
    <t>Sviluppato 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</si>
</sst>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_-* #,##0.000_-;\-* #,##0.000_-;_-* &quot;-&quot;??_-;_-@_-"/>
    <numFmt numFmtId="166" formatCode="_-* #,##0_-;\-* #,##0_-;_-* &quot;-&quot;??_-;_-@_-"/>
    <numFmt numFmtId="167" formatCode="_-* #,##0.0_-;\-* #,##0.0_-;_-* &quot;-&quot;??_-;_-@_-"/>
    <numFmt numFmtId="168" formatCode="0.0"/>
    <numFmt numFmtId="169" formatCode="yyyy"/>
    <numFmt numFmtId="170" formatCode="_-* #,##0.000000_-;\-* #,##0.000000_-;_-* &quot;-&quot;??_-;_-@_-"/>
  </numFmts>
  <fonts count="24"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b/>
      <sz val="11"/>
      <color theme="0"/>
      <name val="Calibri"/>
      <family val="2"/>
      <scheme val="minor"/>
    </font>
    <font>
      <b/>
      <sz val="10"/>
      <name val="Arial"/>
      <family val="2"/>
    </font>
    <font>
      <b/>
      <sz val="11"/>
      <name val="Calibri"/>
      <family val="2"/>
      <scheme val="minor"/>
    </font>
    <font>
      <sz val="11"/>
      <name val="Calibri"/>
      <family val="2"/>
      <scheme val="minor"/>
    </font>
    <font>
      <b/>
      <sz val="16"/>
      <color theme="1"/>
      <name val="Aptos ExtraBold"/>
      <family val="2"/>
    </font>
    <font>
      <sz val="11"/>
      <color theme="1"/>
      <name val="Aptos"/>
      <family val="2"/>
    </font>
    <font>
      <b/>
      <sz val="11"/>
      <color rgb="FF00B050"/>
      <name val="Aptos"/>
      <family val="2"/>
    </font>
    <font>
      <b/>
      <sz val="12"/>
      <color theme="1"/>
      <name val="Aptos"/>
      <family val="2"/>
    </font>
    <font>
      <sz val="8"/>
      <color theme="1"/>
      <name val="Aptos"/>
      <family val="2"/>
    </font>
    <font>
      <sz val="16"/>
      <color theme="1"/>
      <name val="Calibri"/>
      <family val="2"/>
      <scheme val="minor"/>
    </font>
    <font>
      <b/>
      <sz val="11"/>
      <color rgb="FF4F72E1"/>
      <name val="Aptos"/>
      <family val="2"/>
    </font>
    <font>
      <b/>
      <sz val="11"/>
      <color theme="1"/>
      <name val="Aptos"/>
      <family val="2"/>
    </font>
    <font>
      <b/>
      <sz val="16"/>
      <color theme="1"/>
      <name val="Aptos"/>
      <family val="2"/>
    </font>
    <font>
      <b/>
      <sz val="18"/>
      <color theme="1"/>
      <name val="Aptos"/>
      <family val="2"/>
    </font>
    <font>
      <sz val="16"/>
      <color theme="1"/>
      <name val="Aptos"/>
      <family val="2"/>
    </font>
    <font>
      <i/>
      <sz val="11"/>
      <color theme="1"/>
      <name val="Aptos"/>
      <family val="2"/>
    </font>
    <font>
      <b/>
      <i/>
      <sz val="11"/>
      <color theme="1"/>
      <name val="Aptos"/>
      <family val="2"/>
    </font>
    <font>
      <i/>
      <sz val="9"/>
      <color theme="1"/>
      <name val="Calibri"/>
      <family val="2"/>
      <scheme val="minor"/>
    </font>
    <font>
      <sz val="11"/>
      <color theme="1"/>
      <name val="Aptos Narrow"/>
      <family val="2"/>
    </font>
    <font>
      <sz val="14"/>
      <color theme="1"/>
      <name val="Aptos Narrow"/>
      <family val="2"/>
    </font>
  </fonts>
  <fills count="6">
    <fill>
      <patternFill patternType="none"/>
    </fill>
    <fill>
      <patternFill patternType="gray125"/>
    </fill>
    <fill>
      <patternFill patternType="solid">
        <fgColor theme="1"/>
        <bgColor indexed="64"/>
      </patternFill>
    </fill>
    <fill>
      <patternFill patternType="solid">
        <fgColor theme="2"/>
        <bgColor indexed="64"/>
      </patternFill>
    </fill>
    <fill>
      <patternFill patternType="solid">
        <fgColor theme="2" tint="-9.9978637043366805E-2"/>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rgb="FF00B050"/>
      </bottom>
      <diagonal/>
    </border>
    <border>
      <left/>
      <right/>
      <top style="thin">
        <color rgb="FF00B050"/>
      </top>
      <bottom/>
      <diagonal/>
    </border>
    <border>
      <left style="thin">
        <color rgb="FF00B050"/>
      </left>
      <right style="thin">
        <color rgb="FF00B050"/>
      </right>
      <top style="thin">
        <color rgb="FF00B050"/>
      </top>
      <bottom style="thin">
        <color rgb="FF00B050"/>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rgb="FF4F72E1"/>
      </left>
      <right style="thin">
        <color rgb="FF4F72E1"/>
      </right>
      <top style="thin">
        <color rgb="FF4F72E1"/>
      </top>
      <bottom style="thin">
        <color rgb="FF4F72E1"/>
      </bottom>
      <diagonal/>
    </border>
    <border>
      <left style="thin">
        <color rgb="FF4F72E1"/>
      </left>
      <right style="thin">
        <color indexed="64"/>
      </right>
      <top style="thin">
        <color rgb="FF4F72E1"/>
      </top>
      <bottom style="thin">
        <color rgb="FF4F72E1"/>
      </bottom>
      <diagonal/>
    </border>
    <border>
      <left style="thin">
        <color indexed="64"/>
      </left>
      <right style="thin">
        <color rgb="FF4F72E1"/>
      </right>
      <top style="thin">
        <color rgb="FF4F72E1"/>
      </top>
      <bottom style="thin">
        <color rgb="FF4F72E1"/>
      </bottom>
      <diagonal/>
    </border>
    <border>
      <left/>
      <right/>
      <top/>
      <bottom style="thin">
        <color rgb="FF4F72E1"/>
      </bottom>
      <diagonal/>
    </border>
    <border>
      <left/>
      <right style="thin">
        <color rgb="FF00B050"/>
      </right>
      <top/>
      <bottom/>
      <diagonal/>
    </border>
    <border>
      <left style="thin">
        <color rgb="FF00B050"/>
      </left>
      <right/>
      <top style="thin">
        <color rgb="FF00B050"/>
      </top>
      <bottom style="thin">
        <color rgb="FF00B050"/>
      </bottom>
      <diagonal/>
    </border>
    <border>
      <left/>
      <right style="thin">
        <color rgb="FF00B050"/>
      </right>
      <top style="thin">
        <color rgb="FF00B050"/>
      </top>
      <bottom style="thin">
        <color rgb="FF00B050"/>
      </bottom>
      <diagonal/>
    </border>
    <border>
      <left/>
      <right/>
      <top style="thin">
        <color rgb="FF00B050"/>
      </top>
      <bottom style="thin">
        <color rgb="FF00B050"/>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13">
    <xf numFmtId="0" fontId="0" fillId="0" borderId="0" xfId="0"/>
    <xf numFmtId="0" fontId="0" fillId="0" borderId="0" xfId="0" applyAlignment="1">
      <alignment horizontal="right"/>
    </xf>
    <xf numFmtId="165" fontId="0" fillId="0" borderId="0" xfId="1" applyNumberFormat="1" applyFont="1"/>
    <xf numFmtId="0" fontId="0" fillId="0" borderId="1" xfId="0" applyBorder="1"/>
    <xf numFmtId="167" fontId="0" fillId="0" borderId="0" xfId="1" applyNumberFormat="1" applyFont="1"/>
    <xf numFmtId="166" fontId="0" fillId="0" borderId="0" xfId="1" applyNumberFormat="1" applyFont="1"/>
    <xf numFmtId="0" fontId="2" fillId="0" borderId="1" xfId="0" applyFont="1" applyBorder="1" applyAlignment="1">
      <alignment horizontal="right"/>
    </xf>
    <xf numFmtId="166" fontId="0" fillId="0" borderId="1" xfId="1" applyNumberFormat="1" applyFont="1" applyBorder="1"/>
    <xf numFmtId="166" fontId="0" fillId="0" borderId="1" xfId="0" applyNumberFormat="1" applyBorder="1"/>
    <xf numFmtId="17" fontId="0" fillId="0" borderId="0" xfId="0" applyNumberFormat="1" applyAlignment="1">
      <alignment horizontal="right"/>
    </xf>
    <xf numFmtId="0" fontId="4" fillId="2" borderId="1" xfId="0" applyFont="1" applyFill="1" applyBorder="1" applyAlignment="1">
      <alignment horizontal="center"/>
    </xf>
    <xf numFmtId="166" fontId="0" fillId="0" borderId="0" xfId="0" applyNumberFormat="1"/>
    <xf numFmtId="1" fontId="0" fillId="0" borderId="0" xfId="0" applyNumberFormat="1"/>
    <xf numFmtId="164" fontId="0" fillId="0" borderId="1" xfId="1" applyFont="1" applyBorder="1"/>
    <xf numFmtId="167" fontId="4" fillId="2" borderId="1" xfId="1" applyNumberFormat="1" applyFont="1" applyFill="1" applyBorder="1"/>
    <xf numFmtId="165" fontId="4" fillId="2" borderId="1" xfId="1" applyNumberFormat="1" applyFont="1" applyFill="1" applyBorder="1" applyAlignment="1">
      <alignment horizontal="center"/>
    </xf>
    <xf numFmtId="167" fontId="7" fillId="3" borderId="1" xfId="1" applyNumberFormat="1" applyFont="1" applyFill="1" applyBorder="1" applyAlignment="1">
      <alignment horizontal="center"/>
    </xf>
    <xf numFmtId="17" fontId="0" fillId="0" borderId="1" xfId="0" applyNumberFormat="1" applyBorder="1"/>
    <xf numFmtId="0" fontId="0" fillId="0" borderId="1" xfId="0" applyBorder="1" applyAlignment="1">
      <alignment horizontal="center"/>
    </xf>
    <xf numFmtId="165" fontId="0" fillId="0" borderId="1" xfId="1" applyNumberFormat="1" applyFont="1" applyBorder="1" applyAlignment="1">
      <alignment horizontal="center"/>
    </xf>
    <xf numFmtId="165" fontId="0" fillId="0" borderId="1" xfId="1" applyNumberFormat="1" applyFont="1" applyBorder="1"/>
    <xf numFmtId="0" fontId="4" fillId="2" borderId="1" xfId="0" applyFont="1" applyFill="1" applyBorder="1" applyAlignment="1">
      <alignment horizontal="center" vertical="center"/>
    </xf>
    <xf numFmtId="167" fontId="6" fillId="3" borderId="1" xfId="1" applyNumberFormat="1" applyFont="1" applyFill="1" applyBorder="1" applyAlignment="1">
      <alignment horizontal="center"/>
    </xf>
    <xf numFmtId="0" fontId="6" fillId="3" borderId="1" xfId="0" applyFont="1" applyFill="1" applyBorder="1" applyAlignment="1">
      <alignment horizontal="center"/>
    </xf>
    <xf numFmtId="165" fontId="6" fillId="3" borderId="1" xfId="1" applyNumberFormat="1" applyFont="1" applyFill="1" applyBorder="1" applyAlignment="1">
      <alignment horizontal="center"/>
    </xf>
    <xf numFmtId="164" fontId="0" fillId="0" borderId="1" xfId="1" applyFont="1" applyBorder="1" applyAlignment="1">
      <alignment horizontal="center"/>
    </xf>
    <xf numFmtId="0" fontId="0" fillId="0" borderId="0" xfId="0" applyAlignment="1">
      <alignment horizontal="center"/>
    </xf>
    <xf numFmtId="0" fontId="0" fillId="4" borderId="1" xfId="0" applyFill="1" applyBorder="1"/>
    <xf numFmtId="0" fontId="2" fillId="4" borderId="1" xfId="0" applyFont="1" applyFill="1" applyBorder="1"/>
    <xf numFmtId="10" fontId="1" fillId="0" borderId="1" xfId="2" applyNumberFormat="1" applyFont="1" applyBorder="1"/>
    <xf numFmtId="0" fontId="2" fillId="4" borderId="1" xfId="0" applyFont="1" applyFill="1" applyBorder="1" applyAlignment="1">
      <alignment horizontal="center"/>
    </xf>
    <xf numFmtId="2" fontId="5" fillId="4" borderId="1" xfId="0" applyNumberFormat="1" applyFont="1" applyFill="1" applyBorder="1" applyAlignment="1">
      <alignment horizontal="center" vertical="center"/>
    </xf>
    <xf numFmtId="22" fontId="0" fillId="0" borderId="1" xfId="0" applyNumberFormat="1" applyBorder="1"/>
    <xf numFmtId="3" fontId="0" fillId="0" borderId="1" xfId="0" applyNumberFormat="1" applyBorder="1"/>
    <xf numFmtId="168" fontId="2" fillId="0" borderId="1" xfId="0" applyNumberFormat="1" applyFont="1" applyBorder="1"/>
    <xf numFmtId="0" fontId="2" fillId="0" borderId="1" xfId="0" applyFont="1" applyBorder="1"/>
    <xf numFmtId="0" fontId="6" fillId="3" borderId="5" xfId="0" applyFont="1" applyFill="1" applyBorder="1" applyAlignment="1">
      <alignment horizontal="center"/>
    </xf>
    <xf numFmtId="167" fontId="7" fillId="3" borderId="5" xfId="1" quotePrefix="1" applyNumberFormat="1" applyFont="1" applyFill="1" applyBorder="1" applyAlignment="1">
      <alignment horizontal="center"/>
    </xf>
    <xf numFmtId="169" fontId="0" fillId="0" borderId="1" xfId="0" applyNumberFormat="1" applyBorder="1" applyAlignment="1">
      <alignment horizontal="center"/>
    </xf>
    <xf numFmtId="17" fontId="0" fillId="0" borderId="0" xfId="0" applyNumberFormat="1" applyAlignment="1">
      <alignment horizontal="center"/>
    </xf>
    <xf numFmtId="0" fontId="0" fillId="5" borderId="0" xfId="0" applyFill="1"/>
    <xf numFmtId="0" fontId="9" fillId="5" borderId="0" xfId="0" applyFont="1" applyFill="1" applyAlignment="1">
      <alignment horizontal="center" vertical="center" wrapText="1"/>
    </xf>
    <xf numFmtId="0" fontId="9" fillId="5" borderId="0" xfId="0" applyFont="1" applyFill="1"/>
    <xf numFmtId="0" fontId="2" fillId="5" borderId="0" xfId="0" applyFont="1" applyFill="1" applyAlignment="1">
      <alignment horizontal="left"/>
    </xf>
    <xf numFmtId="0" fontId="2" fillId="5" borderId="0" xfId="0" applyFont="1" applyFill="1"/>
    <xf numFmtId="0" fontId="0" fillId="5" borderId="0" xfId="0" applyFill="1" applyAlignment="1">
      <alignment horizontal="center"/>
    </xf>
    <xf numFmtId="0" fontId="9" fillId="5" borderId="0" xfId="0" applyFont="1" applyFill="1" applyAlignment="1">
      <alignment horizontal="right"/>
    </xf>
    <xf numFmtId="0" fontId="0" fillId="5" borderId="0" xfId="0" quotePrefix="1" applyFill="1" applyAlignment="1">
      <alignment horizontal="center"/>
    </xf>
    <xf numFmtId="0" fontId="2" fillId="5" borderId="2" xfId="0" applyFont="1" applyFill="1" applyBorder="1"/>
    <xf numFmtId="0" fontId="0" fillId="5" borderId="2" xfId="0" applyFill="1" applyBorder="1"/>
    <xf numFmtId="0" fontId="0" fillId="5" borderId="3" xfId="0" applyFill="1" applyBorder="1"/>
    <xf numFmtId="166" fontId="13" fillId="5" borderId="0" xfId="0" applyNumberFormat="1" applyFont="1" applyFill="1"/>
    <xf numFmtId="0" fontId="9" fillId="5" borderId="3" xfId="0" applyFont="1" applyFill="1" applyBorder="1"/>
    <xf numFmtId="0" fontId="0" fillId="5" borderId="4" xfId="0" applyFill="1" applyBorder="1" applyAlignment="1" applyProtection="1">
      <alignment horizontal="center"/>
      <protection locked="0"/>
    </xf>
    <xf numFmtId="3" fontId="0" fillId="5" borderId="4" xfId="0" applyNumberFormat="1" applyFill="1" applyBorder="1" applyAlignment="1" applyProtection="1">
      <alignment horizontal="center"/>
      <protection locked="0"/>
    </xf>
    <xf numFmtId="49" fontId="0" fillId="5" borderId="0" xfId="0" applyNumberFormat="1" applyFill="1"/>
    <xf numFmtId="49" fontId="0" fillId="5" borderId="0" xfId="0" applyNumberFormat="1" applyFill="1" applyAlignment="1">
      <alignment horizontal="left"/>
    </xf>
    <xf numFmtId="166" fontId="0" fillId="0" borderId="6" xfId="0" applyNumberFormat="1" applyBorder="1"/>
    <xf numFmtId="167" fontId="0" fillId="0" borderId="1" xfId="1" applyNumberFormat="1" applyFont="1" applyBorder="1"/>
    <xf numFmtId="14" fontId="0" fillId="0" borderId="0" xfId="0" applyNumberFormat="1"/>
    <xf numFmtId="170" fontId="0" fillId="0" borderId="1" xfId="1" applyNumberFormat="1" applyFont="1" applyBorder="1"/>
    <xf numFmtId="2" fontId="0" fillId="5" borderId="4" xfId="0" applyNumberFormat="1" applyFill="1" applyBorder="1" applyAlignment="1" applyProtection="1">
      <alignment horizontal="center"/>
      <protection locked="0"/>
    </xf>
    <xf numFmtId="0" fontId="2" fillId="5" borderId="10" xfId="0" applyFont="1" applyFill="1" applyBorder="1"/>
    <xf numFmtId="0" fontId="0" fillId="5" borderId="10" xfId="0" applyFill="1" applyBorder="1"/>
    <xf numFmtId="0" fontId="9" fillId="5" borderId="10" xfId="0" applyFont="1" applyFill="1" applyBorder="1"/>
    <xf numFmtId="2" fontId="0" fillId="0" borderId="7" xfId="1" applyNumberFormat="1" applyFont="1" applyBorder="1" applyAlignment="1" applyProtection="1">
      <alignment horizontal="center" vertical="center"/>
      <protection locked="0"/>
    </xf>
    <xf numFmtId="2" fontId="0" fillId="0" borderId="7" xfId="0" applyNumberFormat="1" applyBorder="1" applyAlignment="1" applyProtection="1">
      <alignment horizontal="center" vertical="center"/>
      <protection locked="0"/>
    </xf>
    <xf numFmtId="2" fontId="0" fillId="0" borderId="7" xfId="0" applyNumberFormat="1" applyBorder="1" applyProtection="1">
      <protection locked="0"/>
    </xf>
    <xf numFmtId="1" fontId="0" fillId="0" borderId="7" xfId="0" applyNumberFormat="1" applyBorder="1" applyAlignment="1" applyProtection="1">
      <alignment horizontal="center" vertical="center"/>
      <protection locked="0"/>
    </xf>
    <xf numFmtId="0" fontId="9" fillId="5" borderId="0" xfId="0" applyFont="1" applyFill="1" applyAlignment="1">
      <alignment vertical="center" wrapText="1"/>
    </xf>
    <xf numFmtId="14" fontId="0" fillId="5" borderId="0" xfId="0" applyNumberFormat="1" applyFill="1"/>
    <xf numFmtId="0" fontId="17" fillId="5" borderId="0" xfId="0" applyFont="1" applyFill="1" applyAlignment="1">
      <alignment horizontal="center" vertical="center" wrapText="1"/>
    </xf>
    <xf numFmtId="0" fontId="0" fillId="5" borderId="0" xfId="0" applyFill="1" applyAlignment="1">
      <alignment vertical="top" wrapText="1"/>
    </xf>
    <xf numFmtId="0" fontId="8" fillId="5" borderId="0" xfId="0" applyFont="1" applyFill="1" applyAlignment="1">
      <alignment vertical="center"/>
    </xf>
    <xf numFmtId="0" fontId="0" fillId="0" borderId="0" xfId="0" applyAlignment="1">
      <alignment horizontal="left"/>
    </xf>
    <xf numFmtId="0" fontId="17" fillId="5" borderId="0" xfId="0" applyFont="1" applyFill="1" applyAlignment="1">
      <alignment wrapText="1"/>
    </xf>
    <xf numFmtId="0" fontId="17" fillId="5" borderId="0" xfId="0" applyFont="1" applyFill="1" applyAlignment="1">
      <alignment horizontal="center" vertical="center"/>
    </xf>
    <xf numFmtId="0" fontId="15" fillId="5" borderId="0" xfId="0" applyFont="1" applyFill="1" applyAlignment="1">
      <alignment horizontal="center" vertical="center"/>
    </xf>
    <xf numFmtId="0" fontId="19" fillId="5" borderId="0" xfId="0" applyFont="1" applyFill="1"/>
    <xf numFmtId="0" fontId="0" fillId="5" borderId="11" xfId="0" applyFill="1" applyBorder="1"/>
    <xf numFmtId="164" fontId="0" fillId="5" borderId="0" xfId="1" applyFont="1" applyFill="1" applyBorder="1" applyAlignment="1" applyProtection="1">
      <alignment horizontal="center"/>
      <protection locked="0"/>
    </xf>
    <xf numFmtId="164" fontId="21" fillId="5" borderId="0" xfId="1" applyFont="1" applyFill="1" applyBorder="1" applyAlignment="1" applyProtection="1">
      <alignment horizontal="left"/>
      <protection locked="0"/>
    </xf>
    <xf numFmtId="0" fontId="15" fillId="5" borderId="0" xfId="0" applyFont="1" applyFill="1" applyAlignment="1">
      <alignment horizontal="center" vertical="center" wrapText="1"/>
    </xf>
    <xf numFmtId="0" fontId="0" fillId="5" borderId="0" xfId="0" applyFill="1" applyAlignment="1">
      <alignment vertical="top"/>
    </xf>
    <xf numFmtId="0" fontId="15" fillId="5" borderId="0" xfId="0" applyFont="1" applyFill="1" applyAlignment="1">
      <alignment horizontal="left"/>
    </xf>
    <xf numFmtId="0" fontId="0" fillId="0" borderId="4" xfId="0" applyBorder="1" applyProtection="1">
      <protection locked="0"/>
    </xf>
    <xf numFmtId="0" fontId="18" fillId="5" borderId="0" xfId="0" applyFont="1" applyFill="1" applyAlignment="1">
      <alignment horizontal="center"/>
    </xf>
    <xf numFmtId="0" fontId="17" fillId="5" borderId="0" xfId="0" applyFont="1" applyFill="1" applyAlignment="1">
      <alignment horizontal="center" vertical="top"/>
    </xf>
    <xf numFmtId="0" fontId="17" fillId="5" borderId="0" xfId="0" applyFont="1" applyFill="1" applyAlignment="1">
      <alignment horizontal="center" vertical="center" wrapText="1"/>
    </xf>
    <xf numFmtId="0" fontId="19" fillId="5" borderId="0" xfId="0" applyFont="1" applyFill="1" applyAlignment="1">
      <alignment horizontal="left" vertical="top" wrapText="1"/>
    </xf>
    <xf numFmtId="0" fontId="22" fillId="5" borderId="0" xfId="0" applyFont="1" applyFill="1" applyAlignment="1">
      <alignment horizontal="center" vertical="center" wrapText="1"/>
    </xf>
    <xf numFmtId="0" fontId="23" fillId="5" borderId="0" xfId="0" applyFont="1" applyFill="1" applyAlignment="1">
      <alignment horizontal="center"/>
    </xf>
    <xf numFmtId="14" fontId="0" fillId="5" borderId="0" xfId="0" applyNumberFormat="1" applyFill="1" applyAlignment="1">
      <alignment horizontal="left"/>
    </xf>
    <xf numFmtId="0" fontId="2" fillId="5" borderId="0" xfId="0" applyFont="1" applyFill="1" applyAlignment="1">
      <alignment horizontal="center"/>
    </xf>
    <xf numFmtId="0" fontId="2" fillId="5" borderId="0" xfId="0" applyFont="1" applyFill="1" applyAlignment="1">
      <alignment horizontal="left"/>
    </xf>
    <xf numFmtId="166" fontId="13" fillId="5" borderId="0" xfId="1" applyNumberFormat="1" applyFont="1" applyFill="1" applyBorder="1" applyAlignment="1" applyProtection="1">
      <alignment horizontal="center"/>
    </xf>
    <xf numFmtId="166" fontId="13" fillId="5" borderId="0" xfId="0" applyNumberFormat="1" applyFont="1" applyFill="1" applyAlignment="1">
      <alignment horizontal="center"/>
    </xf>
    <xf numFmtId="164" fontId="13" fillId="5" borderId="0" xfId="0" applyNumberFormat="1" applyFont="1" applyFill="1" applyAlignment="1">
      <alignment horizontal="center"/>
    </xf>
    <xf numFmtId="0" fontId="12" fillId="5" borderId="0" xfId="0" applyFont="1" applyFill="1" applyAlignment="1">
      <alignment horizontal="left" vertical="top" wrapText="1"/>
    </xf>
    <xf numFmtId="0" fontId="8" fillId="5" borderId="0" xfId="0" applyFont="1" applyFill="1" applyAlignment="1">
      <alignment horizontal="center" vertical="center"/>
    </xf>
    <xf numFmtId="0" fontId="9" fillId="5" borderId="0" xfId="0" applyFont="1" applyFill="1" applyAlignment="1">
      <alignment horizontal="center" vertical="center" wrapText="1"/>
    </xf>
    <xf numFmtId="0" fontId="11" fillId="5" borderId="0" xfId="0" applyFont="1" applyFill="1" applyAlignment="1">
      <alignment horizontal="left" wrapText="1"/>
    </xf>
    <xf numFmtId="0" fontId="0" fillId="5" borderId="4" xfId="0" applyFill="1" applyBorder="1" applyAlignment="1" applyProtection="1">
      <alignment horizontal="center"/>
      <protection locked="0"/>
    </xf>
    <xf numFmtId="0" fontId="0" fillId="0" borderId="14" xfId="0" applyBorder="1" applyAlignment="1" applyProtection="1">
      <alignment horizontal="right"/>
      <protection locked="0"/>
    </xf>
    <xf numFmtId="0" fontId="0" fillId="0" borderId="13" xfId="0" applyBorder="1" applyAlignment="1" applyProtection="1">
      <alignment horizontal="right"/>
      <protection locked="0"/>
    </xf>
    <xf numFmtId="164" fontId="0" fillId="5" borderId="12" xfId="1" applyFont="1" applyFill="1" applyBorder="1" applyAlignment="1" applyProtection="1">
      <alignment horizontal="center"/>
      <protection locked="0"/>
    </xf>
    <xf numFmtId="164" fontId="0" fillId="5" borderId="13" xfId="1" applyFont="1" applyFill="1" applyBorder="1" applyAlignment="1" applyProtection="1">
      <alignment horizontal="center"/>
      <protection locked="0"/>
    </xf>
    <xf numFmtId="166" fontId="0" fillId="0" borderId="8" xfId="1" applyNumberFormat="1" applyFont="1" applyBorder="1" applyAlignment="1" applyProtection="1">
      <alignment horizontal="center"/>
      <protection locked="0"/>
    </xf>
    <xf numFmtId="166" fontId="0" fillId="0" borderId="9" xfId="1" applyNumberFormat="1" applyFont="1" applyBorder="1" applyAlignment="1" applyProtection="1">
      <alignment horizontal="center"/>
      <protection locked="0"/>
    </xf>
    <xf numFmtId="0" fontId="16" fillId="5" borderId="0" xfId="0" applyFont="1" applyFill="1" applyAlignment="1">
      <alignment horizontal="left" wrapText="1"/>
    </xf>
    <xf numFmtId="0" fontId="9" fillId="5" borderId="0" xfId="0" applyFont="1" applyFill="1" applyAlignment="1">
      <alignment horizontal="left" vertical="top" wrapText="1"/>
    </xf>
    <xf numFmtId="0" fontId="4" fillId="2" borderId="1" xfId="0" applyFont="1" applyFill="1" applyBorder="1" applyAlignment="1">
      <alignment horizontal="center"/>
    </xf>
    <xf numFmtId="0" fontId="4" fillId="2" borderId="0" xfId="0" applyFont="1" applyFill="1" applyAlignment="1">
      <alignment horizontal="center"/>
    </xf>
  </cellXfs>
  <cellStyles count="3">
    <cellStyle name="Comma" xfId="1" builtinId="3"/>
    <cellStyle name="Normal" xfId="0" builtinId="0"/>
    <cellStyle name="Per cent" xfId="2" builtinId="5"/>
  </cellStyles>
  <dxfs count="3">
    <dxf>
      <font>
        <color rgb="FF9C0006"/>
      </font>
    </dxf>
    <dxf>
      <font>
        <color rgb="FF9C0006"/>
      </font>
    </dxf>
    <dxf>
      <font>
        <color theme="0" tint="-0.499984740745262"/>
      </font>
      <fill>
        <patternFill>
          <bgColor theme="2"/>
        </patternFill>
      </fill>
    </dxf>
  </dxfs>
  <tableStyles count="0" defaultTableStyle="TableStyleMedium2" defaultPivotStyle="PivotStyleLight16"/>
  <colors>
    <mruColors>
      <color rgb="FF4F72E1"/>
      <color rgb="FF93FF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Produzione annua (MWh)</c:v>
          </c:tx>
          <c:spPr>
            <a:solidFill>
              <a:srgbClr val="00B050"/>
            </a:solidFill>
            <a:ln>
              <a:solidFill>
                <a:srgbClr val="00B050"/>
              </a:solidFill>
            </a:ln>
            <a:effectLst/>
          </c:spPr>
          <c:invertIfNegative val="0"/>
          <c:cat>
            <c:numRef>
              <c:f>CalcoliFV!$T$4:$T$23</c:f>
              <c:numCache>
                <c:formatCode>yyyy</c:formatCode>
                <c:ptCount val="20"/>
                <c:pt idx="0">
                  <c:v>46023</c:v>
                </c:pt>
                <c:pt idx="1">
                  <c:v>46388</c:v>
                </c:pt>
                <c:pt idx="2">
                  <c:v>46753</c:v>
                </c:pt>
                <c:pt idx="3">
                  <c:v>47119</c:v>
                </c:pt>
                <c:pt idx="4">
                  <c:v>47484</c:v>
                </c:pt>
                <c:pt idx="5">
                  <c:v>47849</c:v>
                </c:pt>
                <c:pt idx="6">
                  <c:v>48214</c:v>
                </c:pt>
                <c:pt idx="7">
                  <c:v>48580</c:v>
                </c:pt>
                <c:pt idx="8">
                  <c:v>48945</c:v>
                </c:pt>
                <c:pt idx="9">
                  <c:v>49310</c:v>
                </c:pt>
                <c:pt idx="10">
                  <c:v>49675</c:v>
                </c:pt>
                <c:pt idx="11">
                  <c:v>50041</c:v>
                </c:pt>
                <c:pt idx="12">
                  <c:v>50406</c:v>
                </c:pt>
                <c:pt idx="13">
                  <c:v>50771</c:v>
                </c:pt>
                <c:pt idx="14">
                  <c:v>51136</c:v>
                </c:pt>
                <c:pt idx="15">
                  <c:v>51502</c:v>
                </c:pt>
                <c:pt idx="16">
                  <c:v>51867</c:v>
                </c:pt>
                <c:pt idx="17">
                  <c:v>52232</c:v>
                </c:pt>
                <c:pt idx="18">
                  <c:v>52597</c:v>
                </c:pt>
                <c:pt idx="19">
                  <c:v>52963</c:v>
                </c:pt>
              </c:numCache>
            </c:numRef>
          </c:cat>
          <c:val>
            <c:numRef>
              <c:f>CalcoliFV!$U$4:$U$23</c:f>
              <c:numCache>
                <c:formatCode>_-* #,##0_-;\-* #,##0_-;_-* "-"??_-;_-@_-</c:formatCode>
                <c:ptCount val="20"/>
                <c:pt idx="0">
                  <c:v>500171.81287123851</c:v>
                </c:pt>
                <c:pt idx="1">
                  <c:v>497670.95380688232</c:v>
                </c:pt>
                <c:pt idx="2">
                  <c:v>495182.59903784795</c:v>
                </c:pt>
                <c:pt idx="3">
                  <c:v>492706.68604265875</c:v>
                </c:pt>
                <c:pt idx="4">
                  <c:v>490243.15261244535</c:v>
                </c:pt>
                <c:pt idx="5">
                  <c:v>487791.93684938323</c:v>
                </c:pt>
                <c:pt idx="6">
                  <c:v>485352.97716513631</c:v>
                </c:pt>
                <c:pt idx="7">
                  <c:v>482926.21227931057</c:v>
                </c:pt>
                <c:pt idx="8">
                  <c:v>480511.58121791406</c:v>
                </c:pt>
                <c:pt idx="9">
                  <c:v>478109.02331182442</c:v>
                </c:pt>
                <c:pt idx="10">
                  <c:v>475718.47819526528</c:v>
                </c:pt>
                <c:pt idx="11">
                  <c:v>473339.88580428902</c:v>
                </c:pt>
                <c:pt idx="12">
                  <c:v>470973.18637526757</c:v>
                </c:pt>
                <c:pt idx="13">
                  <c:v>468618.32044339116</c:v>
                </c:pt>
                <c:pt idx="14">
                  <c:v>466275.22884117422</c:v>
                </c:pt>
                <c:pt idx="15">
                  <c:v>463943.8526969683</c:v>
                </c:pt>
                <c:pt idx="16">
                  <c:v>461624.13343348348</c:v>
                </c:pt>
                <c:pt idx="17">
                  <c:v>459316.01276631601</c:v>
                </c:pt>
                <c:pt idx="18">
                  <c:v>457019.43270248448</c:v>
                </c:pt>
                <c:pt idx="19">
                  <c:v>454734.33553897205</c:v>
                </c:pt>
              </c:numCache>
            </c:numRef>
          </c:val>
          <c:extLst>
            <c:ext xmlns:c16="http://schemas.microsoft.com/office/drawing/2014/chart" uri="{C3380CC4-5D6E-409C-BE32-E72D297353CC}">
              <c16:uniqueId val="{00000001-B7E5-4BEE-BD24-5DE85E47CF55}"/>
            </c:ext>
          </c:extLst>
        </c:ser>
        <c:dLbls>
          <c:showLegendKey val="0"/>
          <c:showVal val="0"/>
          <c:showCatName val="0"/>
          <c:showSerName val="0"/>
          <c:showPercent val="0"/>
          <c:showBubbleSize val="0"/>
        </c:dLbls>
        <c:gapWidth val="219"/>
        <c:overlap val="-27"/>
        <c:axId val="1072646831"/>
        <c:axId val="1072644911"/>
      </c:barChart>
      <c:lineChart>
        <c:grouping val="standard"/>
        <c:varyColors val="0"/>
        <c:ser>
          <c:idx val="1"/>
          <c:order val="1"/>
          <c:tx>
            <c:v>Flussi di cassa cumulati (€)</c:v>
          </c:tx>
          <c:spPr>
            <a:ln w="28575" cap="rnd">
              <a:solidFill>
                <a:srgbClr val="0070C0"/>
              </a:solidFill>
              <a:round/>
            </a:ln>
            <a:effectLst/>
          </c:spPr>
          <c:marker>
            <c:symbol val="none"/>
          </c:marker>
          <c:cat>
            <c:numRef>
              <c:f>CalcoliFV!$T$4:$T$23</c:f>
              <c:numCache>
                <c:formatCode>yyyy</c:formatCode>
                <c:ptCount val="20"/>
                <c:pt idx="0">
                  <c:v>46023</c:v>
                </c:pt>
                <c:pt idx="1">
                  <c:v>46388</c:v>
                </c:pt>
                <c:pt idx="2">
                  <c:v>46753</c:v>
                </c:pt>
                <c:pt idx="3">
                  <c:v>47119</c:v>
                </c:pt>
                <c:pt idx="4">
                  <c:v>47484</c:v>
                </c:pt>
                <c:pt idx="5">
                  <c:v>47849</c:v>
                </c:pt>
                <c:pt idx="6">
                  <c:v>48214</c:v>
                </c:pt>
                <c:pt idx="7">
                  <c:v>48580</c:v>
                </c:pt>
                <c:pt idx="8">
                  <c:v>48945</c:v>
                </c:pt>
                <c:pt idx="9">
                  <c:v>49310</c:v>
                </c:pt>
                <c:pt idx="10">
                  <c:v>49675</c:v>
                </c:pt>
                <c:pt idx="11">
                  <c:v>50041</c:v>
                </c:pt>
                <c:pt idx="12">
                  <c:v>50406</c:v>
                </c:pt>
                <c:pt idx="13">
                  <c:v>50771</c:v>
                </c:pt>
                <c:pt idx="14">
                  <c:v>51136</c:v>
                </c:pt>
                <c:pt idx="15">
                  <c:v>51502</c:v>
                </c:pt>
                <c:pt idx="16">
                  <c:v>51867</c:v>
                </c:pt>
                <c:pt idx="17">
                  <c:v>52232</c:v>
                </c:pt>
                <c:pt idx="18">
                  <c:v>52597</c:v>
                </c:pt>
                <c:pt idx="19">
                  <c:v>52963</c:v>
                </c:pt>
              </c:numCache>
            </c:numRef>
          </c:cat>
          <c:val>
            <c:numRef>
              <c:f>CalcoliFV!$W$4:$W$23</c:f>
              <c:numCache>
                <c:formatCode>_-* #,##0_-;\-* #,##0_-;_-* "-"??_-;_-@_-</c:formatCode>
                <c:ptCount val="20"/>
                <c:pt idx="0">
                  <c:v>-1383310.1378110445</c:v>
                </c:pt>
                <c:pt idx="1">
                  <c:v>-1475991.4135619402</c:v>
                </c:pt>
                <c:pt idx="2">
                  <c:v>-1569417.8118790309</c:v>
                </c:pt>
                <c:pt idx="3">
                  <c:v>-1178728.6417667002</c:v>
                </c:pt>
                <c:pt idx="4">
                  <c:v>-414353.61984403047</c:v>
                </c:pt>
                <c:pt idx="5">
                  <c:v>300481.70415871416</c:v>
                </c:pt>
                <c:pt idx="6">
                  <c:v>968948.84028034052</c:v>
                </c:pt>
                <c:pt idx="7">
                  <c:v>1594017.7508292019</c:v>
                </c:pt>
                <c:pt idx="8">
                  <c:v>2178469.601212163</c:v>
                </c:pt>
                <c:pt idx="9">
                  <c:v>2724908.7063155971</c:v>
                </c:pt>
                <c:pt idx="10">
                  <c:v>3235773.7231041081</c:v>
                </c:pt>
                <c:pt idx="11">
                  <c:v>3713348.1369150421</c:v>
                </c:pt>
                <c:pt idx="12">
                  <c:v>4159770.0859396257</c:v>
                </c:pt>
                <c:pt idx="13">
                  <c:v>4577041.5655822055</c:v>
                </c:pt>
                <c:pt idx="14">
                  <c:v>4967037.0517656533</c:v>
                </c:pt>
                <c:pt idx="15">
                  <c:v>5331511.5797926011</c:v>
                </c:pt>
                <c:pt idx="16">
                  <c:v>5672108.3130683247</c:v>
                </c:pt>
                <c:pt idx="17">
                  <c:v>5990365.633832139</c:v>
                </c:pt>
                <c:pt idx="18">
                  <c:v>6287723.7860209709</c:v>
                </c:pt>
                <c:pt idx="19">
                  <c:v>6565531.0984927984</c:v>
                </c:pt>
              </c:numCache>
            </c:numRef>
          </c:val>
          <c:smooth val="0"/>
          <c:extLst>
            <c:ext xmlns:c16="http://schemas.microsoft.com/office/drawing/2014/chart" uri="{C3380CC4-5D6E-409C-BE32-E72D297353CC}">
              <c16:uniqueId val="{00000004-B7E5-4BEE-BD24-5DE85E47CF55}"/>
            </c:ext>
          </c:extLst>
        </c:ser>
        <c:dLbls>
          <c:showLegendKey val="0"/>
          <c:showVal val="0"/>
          <c:showCatName val="0"/>
          <c:showSerName val="0"/>
          <c:showPercent val="0"/>
          <c:showBubbleSize val="0"/>
        </c:dLbls>
        <c:marker val="1"/>
        <c:smooth val="0"/>
        <c:axId val="1513572927"/>
        <c:axId val="1513571007"/>
      </c:lineChart>
      <c:dateAx>
        <c:axId val="1072646831"/>
        <c:scaling>
          <c:orientation val="minMax"/>
        </c:scaling>
        <c:delete val="0"/>
        <c:axPos val="b"/>
        <c:numFmt formatCode="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it-IT"/>
          </a:p>
        </c:txPr>
        <c:crossAx val="1072644911"/>
        <c:crosses val="autoZero"/>
        <c:auto val="1"/>
        <c:lblOffset val="100"/>
        <c:baseTimeUnit val="years"/>
      </c:dateAx>
      <c:valAx>
        <c:axId val="1072644911"/>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it-IT"/>
                  <a:t>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it-IT"/>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072646831"/>
        <c:crosses val="autoZero"/>
        <c:crossBetween val="between"/>
        <c:dispUnits>
          <c:builtInUnit val="thousands"/>
        </c:dispUnits>
      </c:valAx>
      <c:valAx>
        <c:axId val="1513571007"/>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it-IT"/>
                  <a: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it-IT"/>
            </a:p>
          </c:txPr>
        </c:title>
        <c:numFmt formatCode="_-* #,##0_-;\-* #,##0_-;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13572927"/>
        <c:crosses val="max"/>
        <c:crossBetween val="between"/>
      </c:valAx>
      <c:dateAx>
        <c:axId val="1513572927"/>
        <c:scaling>
          <c:orientation val="minMax"/>
        </c:scaling>
        <c:delete val="1"/>
        <c:axPos val="b"/>
        <c:numFmt formatCode="yyyy" sourceLinked="1"/>
        <c:majorTickMark val="out"/>
        <c:minorTickMark val="none"/>
        <c:tickLblPos val="nextTo"/>
        <c:crossAx val="1513571007"/>
        <c:crosses val="autoZero"/>
        <c:auto val="1"/>
        <c:lblOffset val="100"/>
        <c:baseTimeUnit val="year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Risparmi (Smc)</c:v>
          </c:tx>
          <c:spPr>
            <a:solidFill>
              <a:schemeClr val="accent1"/>
            </a:solidFill>
            <a:ln>
              <a:noFill/>
            </a:ln>
            <a:effectLst/>
          </c:spPr>
          <c:invertIfNegative val="0"/>
          <c:cat>
            <c:numRef>
              <c:f>CalcoliFV!$T$4:$T$23</c:f>
              <c:numCache>
                <c:formatCode>yyyy</c:formatCode>
                <c:ptCount val="20"/>
                <c:pt idx="0">
                  <c:v>46023</c:v>
                </c:pt>
                <c:pt idx="1">
                  <c:v>46388</c:v>
                </c:pt>
                <c:pt idx="2">
                  <c:v>46753</c:v>
                </c:pt>
                <c:pt idx="3">
                  <c:v>47119</c:v>
                </c:pt>
                <c:pt idx="4">
                  <c:v>47484</c:v>
                </c:pt>
                <c:pt idx="5">
                  <c:v>47849</c:v>
                </c:pt>
                <c:pt idx="6">
                  <c:v>48214</c:v>
                </c:pt>
                <c:pt idx="7">
                  <c:v>48580</c:v>
                </c:pt>
                <c:pt idx="8">
                  <c:v>48945</c:v>
                </c:pt>
                <c:pt idx="9">
                  <c:v>49310</c:v>
                </c:pt>
                <c:pt idx="10">
                  <c:v>49675</c:v>
                </c:pt>
                <c:pt idx="11">
                  <c:v>50041</c:v>
                </c:pt>
                <c:pt idx="12">
                  <c:v>50406</c:v>
                </c:pt>
                <c:pt idx="13">
                  <c:v>50771</c:v>
                </c:pt>
                <c:pt idx="14">
                  <c:v>51136</c:v>
                </c:pt>
                <c:pt idx="15">
                  <c:v>51502</c:v>
                </c:pt>
                <c:pt idx="16">
                  <c:v>51867</c:v>
                </c:pt>
                <c:pt idx="17">
                  <c:v>52232</c:v>
                </c:pt>
                <c:pt idx="18">
                  <c:v>52597</c:v>
                </c:pt>
                <c:pt idx="19">
                  <c:v>52963</c:v>
                </c:pt>
              </c:numCache>
            </c:numRef>
          </c:cat>
          <c:val>
            <c:numRef>
              <c:f>CalcoliCAL!$I$4:$I$23</c:f>
              <c:numCache>
                <c:formatCode>_-* #,##0_-;\-* #,##0_-;_-* "-"??_-;_-@_-</c:formatCode>
                <c:ptCount val="20"/>
                <c:pt idx="1">
                  <c:v>14000</c:v>
                </c:pt>
                <c:pt idx="2">
                  <c:v>14280</c:v>
                </c:pt>
                <c:pt idx="3">
                  <c:v>14565.6</c:v>
                </c:pt>
                <c:pt idx="4">
                  <c:v>14856.912</c:v>
                </c:pt>
                <c:pt idx="5">
                  <c:v>15154.05024</c:v>
                </c:pt>
                <c:pt idx="6">
                  <c:v>15457.131244800001</c:v>
                </c:pt>
                <c:pt idx="7">
                  <c:v>15766.273869696</c:v>
                </c:pt>
                <c:pt idx="8">
                  <c:v>16081.599347089921</c:v>
                </c:pt>
                <c:pt idx="9">
                  <c:v>16403.23133403172</c:v>
                </c:pt>
                <c:pt idx="10">
                  <c:v>16731.295960712356</c:v>
                </c:pt>
                <c:pt idx="11">
                  <c:v>17065.921879926602</c:v>
                </c:pt>
                <c:pt idx="12">
                  <c:v>17407.240317525135</c:v>
                </c:pt>
                <c:pt idx="13">
                  <c:v>17755.385123875636</c:v>
                </c:pt>
                <c:pt idx="14">
                  <c:v>18110.492826353147</c:v>
                </c:pt>
                <c:pt idx="15">
                  <c:v>18472.702682880212</c:v>
                </c:pt>
                <c:pt idx="16">
                  <c:v>18842.156736537818</c:v>
                </c:pt>
                <c:pt idx="17">
                  <c:v>19218.999871268574</c:v>
                </c:pt>
                <c:pt idx="18">
                  <c:v>19603.379868693944</c:v>
                </c:pt>
                <c:pt idx="19">
                  <c:v>19995.447466067824</c:v>
                </c:pt>
              </c:numCache>
            </c:numRef>
          </c:val>
          <c:extLst>
            <c:ext xmlns:c16="http://schemas.microsoft.com/office/drawing/2014/chart" uri="{C3380CC4-5D6E-409C-BE32-E72D297353CC}">
              <c16:uniqueId val="{00000000-790E-433C-B352-3531A0034CBA}"/>
            </c:ext>
          </c:extLst>
        </c:ser>
        <c:dLbls>
          <c:showLegendKey val="0"/>
          <c:showVal val="0"/>
          <c:showCatName val="0"/>
          <c:showSerName val="0"/>
          <c:showPercent val="0"/>
          <c:showBubbleSize val="0"/>
        </c:dLbls>
        <c:gapWidth val="219"/>
        <c:overlap val="-27"/>
        <c:axId val="1072646831"/>
        <c:axId val="1072644911"/>
      </c:barChart>
      <c:lineChart>
        <c:grouping val="standard"/>
        <c:varyColors val="0"/>
        <c:ser>
          <c:idx val="1"/>
          <c:order val="1"/>
          <c:tx>
            <c:v>Flussi di cassa cumulati (€)</c:v>
          </c:tx>
          <c:spPr>
            <a:ln w="28575" cap="rnd">
              <a:solidFill>
                <a:srgbClr val="C00000"/>
              </a:solidFill>
              <a:round/>
            </a:ln>
            <a:effectLst/>
          </c:spPr>
          <c:marker>
            <c:symbol val="none"/>
          </c:marker>
          <c:cat>
            <c:numRef>
              <c:f>CalcoliFV!$T$4:$T$23</c:f>
              <c:numCache>
                <c:formatCode>yyyy</c:formatCode>
                <c:ptCount val="20"/>
                <c:pt idx="0">
                  <c:v>46023</c:v>
                </c:pt>
                <c:pt idx="1">
                  <c:v>46388</c:v>
                </c:pt>
                <c:pt idx="2">
                  <c:v>46753</c:v>
                </c:pt>
                <c:pt idx="3">
                  <c:v>47119</c:v>
                </c:pt>
                <c:pt idx="4">
                  <c:v>47484</c:v>
                </c:pt>
                <c:pt idx="5">
                  <c:v>47849</c:v>
                </c:pt>
                <c:pt idx="6">
                  <c:v>48214</c:v>
                </c:pt>
                <c:pt idx="7">
                  <c:v>48580</c:v>
                </c:pt>
                <c:pt idx="8">
                  <c:v>48945</c:v>
                </c:pt>
                <c:pt idx="9">
                  <c:v>49310</c:v>
                </c:pt>
                <c:pt idx="10">
                  <c:v>49675</c:v>
                </c:pt>
                <c:pt idx="11">
                  <c:v>50041</c:v>
                </c:pt>
                <c:pt idx="12">
                  <c:v>50406</c:v>
                </c:pt>
                <c:pt idx="13">
                  <c:v>50771</c:v>
                </c:pt>
                <c:pt idx="14">
                  <c:v>51136</c:v>
                </c:pt>
                <c:pt idx="15">
                  <c:v>51502</c:v>
                </c:pt>
                <c:pt idx="16">
                  <c:v>51867</c:v>
                </c:pt>
                <c:pt idx="17">
                  <c:v>52232</c:v>
                </c:pt>
                <c:pt idx="18">
                  <c:v>52597</c:v>
                </c:pt>
                <c:pt idx="19">
                  <c:v>52963</c:v>
                </c:pt>
              </c:numCache>
            </c:numRef>
          </c:cat>
          <c:val>
            <c:numRef>
              <c:f>CalcoliCAL!$N$4:$N$23</c:f>
              <c:numCache>
                <c:formatCode>_-* #,##0_-;\-* #,##0_-;_-* "-"??_-;_-@_-</c:formatCode>
                <c:ptCount val="20"/>
                <c:pt idx="0">
                  <c:v>-17918.969246434652</c:v>
                </c:pt>
                <c:pt idx="1">
                  <c:v>-18071.565776163989</c:v>
                </c:pt>
                <c:pt idx="2">
                  <c:v>-18184.376043554792</c:v>
                </c:pt>
                <c:pt idx="3">
                  <c:v>-18257.015496544718</c:v>
                </c:pt>
                <c:pt idx="4">
                  <c:v>-18289.09280233044</c:v>
                </c:pt>
                <c:pt idx="5">
                  <c:v>-18280.209751342471</c:v>
                </c:pt>
                <c:pt idx="6">
                  <c:v>-18229.961159760958</c:v>
                </c:pt>
                <c:pt idx="7">
                  <c:v>-18137.934770550888</c:v>
                </c:pt>
                <c:pt idx="8">
                  <c:v>-18003.711152994671</c:v>
                </c:pt>
                <c:pt idx="9">
                  <c:v>-17826.86360069982</c:v>
                </c:pt>
                <c:pt idx="10">
                  <c:v>-17606.958028059107</c:v>
                </c:pt>
                <c:pt idx="11">
                  <c:v>-15332.681987529908</c:v>
                </c:pt>
                <c:pt idx="12">
                  <c:v>-13024.461528485344</c:v>
                </c:pt>
                <c:pt idx="13">
                  <c:v>-10681.790017813251</c:v>
                </c:pt>
                <c:pt idx="14">
                  <c:v>-8304.1532607132176</c:v>
                </c:pt>
                <c:pt idx="15">
                  <c:v>-5891.0293878355706</c:v>
                </c:pt>
                <c:pt idx="16">
                  <c:v>-3441.888740735867</c:v>
                </c:pt>
                <c:pt idx="17">
                  <c:v>-956.19375561975039</c:v>
                </c:pt>
                <c:pt idx="18">
                  <c:v>1566.6011546473542</c:v>
                </c:pt>
                <c:pt idx="19">
                  <c:v>4127.0497202915794</c:v>
                </c:pt>
              </c:numCache>
            </c:numRef>
          </c:val>
          <c:smooth val="0"/>
          <c:extLst>
            <c:ext xmlns:c16="http://schemas.microsoft.com/office/drawing/2014/chart" uri="{C3380CC4-5D6E-409C-BE32-E72D297353CC}">
              <c16:uniqueId val="{00000001-790E-433C-B352-3531A0034CBA}"/>
            </c:ext>
          </c:extLst>
        </c:ser>
        <c:dLbls>
          <c:showLegendKey val="0"/>
          <c:showVal val="0"/>
          <c:showCatName val="0"/>
          <c:showSerName val="0"/>
          <c:showPercent val="0"/>
          <c:showBubbleSize val="0"/>
        </c:dLbls>
        <c:marker val="1"/>
        <c:smooth val="0"/>
        <c:axId val="1513572927"/>
        <c:axId val="1513571007"/>
      </c:lineChart>
      <c:dateAx>
        <c:axId val="1072646831"/>
        <c:scaling>
          <c:orientation val="minMax"/>
        </c:scaling>
        <c:delete val="0"/>
        <c:axPos val="b"/>
        <c:numFmt formatCode="yyyy"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it-IT"/>
          </a:p>
        </c:txPr>
        <c:crossAx val="1072644911"/>
        <c:crossesAt val="0"/>
        <c:auto val="1"/>
        <c:lblOffset val="100"/>
        <c:baseTimeUnit val="years"/>
      </c:dateAx>
      <c:valAx>
        <c:axId val="1072644911"/>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it-IT"/>
                  <a:t>Smc</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it-IT"/>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072646831"/>
        <c:crosses val="autoZero"/>
        <c:crossBetween val="between"/>
      </c:valAx>
      <c:valAx>
        <c:axId val="1513571007"/>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it-IT"/>
                  <a: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it-IT"/>
            </a:p>
          </c:txPr>
        </c:title>
        <c:numFmt formatCode="_-* #,##0_-;\-* #,##0_-;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513572927"/>
        <c:crosses val="max"/>
        <c:crossBetween val="between"/>
      </c:valAx>
      <c:dateAx>
        <c:axId val="1513572927"/>
        <c:scaling>
          <c:orientation val="minMax"/>
        </c:scaling>
        <c:delete val="1"/>
        <c:axPos val="b"/>
        <c:numFmt formatCode="yyyy" sourceLinked="1"/>
        <c:majorTickMark val="out"/>
        <c:minorTickMark val="none"/>
        <c:tickLblPos val="nextTo"/>
        <c:crossAx val="1513571007"/>
        <c:crosses val="autoZero"/>
        <c:auto val="1"/>
        <c:lblOffset val="100"/>
        <c:baseTimeUnit val="year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it-I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Costo Caldaia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power"/>
            <c:dispRSqr val="1"/>
            <c:dispEq val="1"/>
            <c:trendlineLbl>
              <c:layout>
                <c:manualLayout>
                  <c:x val="-8.6508748906386698E-2"/>
                  <c:y val="-1.2421624380285797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trendlineLbl>
          </c:trendline>
          <c:trendline>
            <c:spPr>
              <a:ln w="19050" cap="rnd">
                <a:solidFill>
                  <a:schemeClr val="accent1"/>
                </a:solidFill>
                <a:prstDash val="sysDot"/>
              </a:ln>
              <a:effectLst/>
            </c:spPr>
            <c:trendlineType val="power"/>
            <c:dispRSqr val="0"/>
            <c:dispEq val="0"/>
          </c:trendline>
          <c:trendline>
            <c:spPr>
              <a:ln w="19050" cap="rnd">
                <a:solidFill>
                  <a:schemeClr val="accent1"/>
                </a:solidFill>
                <a:prstDash val="sysDot"/>
              </a:ln>
              <a:effectLst/>
            </c:spPr>
            <c:trendlineType val="power"/>
            <c:dispRSqr val="0"/>
            <c:dispEq val="0"/>
          </c:trendline>
          <c:xVal>
            <c:numRef>
              <c:f>CalcoliCAL!$D$26:$D$30</c:f>
              <c:numCache>
                <c:formatCode>General</c:formatCode>
                <c:ptCount val="5"/>
                <c:pt idx="0">
                  <c:v>30</c:v>
                </c:pt>
                <c:pt idx="1">
                  <c:v>45</c:v>
                </c:pt>
                <c:pt idx="2">
                  <c:v>60</c:v>
                </c:pt>
                <c:pt idx="3">
                  <c:v>80</c:v>
                </c:pt>
                <c:pt idx="4">
                  <c:v>100</c:v>
                </c:pt>
              </c:numCache>
            </c:numRef>
          </c:xVal>
          <c:yVal>
            <c:numRef>
              <c:f>CalcoliCAL!$E$26:$E$30</c:f>
              <c:numCache>
                <c:formatCode>General</c:formatCode>
                <c:ptCount val="5"/>
                <c:pt idx="0">
                  <c:v>12300</c:v>
                </c:pt>
                <c:pt idx="1">
                  <c:v>13440</c:v>
                </c:pt>
                <c:pt idx="2">
                  <c:v>17240</c:v>
                </c:pt>
                <c:pt idx="3">
                  <c:v>18300</c:v>
                </c:pt>
                <c:pt idx="4">
                  <c:v>19360</c:v>
                </c:pt>
              </c:numCache>
            </c:numRef>
          </c:yVal>
          <c:smooth val="0"/>
          <c:extLst>
            <c:ext xmlns:c16="http://schemas.microsoft.com/office/drawing/2014/chart" uri="{C3380CC4-5D6E-409C-BE32-E72D297353CC}">
              <c16:uniqueId val="{00000000-0474-473D-9648-6443171A2AF4}"/>
            </c:ext>
          </c:extLst>
        </c:ser>
        <c:dLbls>
          <c:showLegendKey val="0"/>
          <c:showVal val="0"/>
          <c:showCatName val="0"/>
          <c:showSerName val="0"/>
          <c:showPercent val="0"/>
          <c:showBubbleSize val="0"/>
        </c:dLbls>
        <c:axId val="1332988223"/>
        <c:axId val="1332984863"/>
      </c:scatterChart>
      <c:valAx>
        <c:axId val="133298822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332984863"/>
        <c:crosses val="autoZero"/>
        <c:crossBetween val="midCat"/>
      </c:valAx>
      <c:valAx>
        <c:axId val="133298486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332988223"/>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07/relationships/hdphoto" Target="../media/hdphoto1.wdp"/><Relationship Id="rId1" Type="http://schemas.openxmlformats.org/officeDocument/2006/relationships/image" Target="../media/image5.png"/><Relationship Id="rId5" Type="http://schemas.openxmlformats.org/officeDocument/2006/relationships/chart" Target="../charts/chart1.xml"/><Relationship Id="rId4" Type="http://schemas.microsoft.com/office/2007/relationships/hdphoto" Target="../media/hdphoto2.wdp"/></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microsoft.com/office/2007/relationships/hdphoto" Target="../media/hdphoto1.wdp"/><Relationship Id="rId1" Type="http://schemas.openxmlformats.org/officeDocument/2006/relationships/image" Target="../media/image5.png"/><Relationship Id="rId5" Type="http://schemas.microsoft.com/office/2007/relationships/hdphoto" Target="../media/hdphoto3.wdp"/><Relationship Id="rId4"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266700</xdr:colOff>
      <xdr:row>3</xdr:row>
      <xdr:rowOff>73293</xdr:rowOff>
    </xdr:from>
    <xdr:to>
      <xdr:col>8</xdr:col>
      <xdr:colOff>390525</xdr:colOff>
      <xdr:row>15</xdr:row>
      <xdr:rowOff>115397</xdr:rowOff>
    </xdr:to>
    <xdr:pic>
      <xdr:nvPicPr>
        <xdr:cNvPr id="16" name="Immagine 15">
          <a:extLst>
            <a:ext uri="{FF2B5EF4-FFF2-40B4-BE49-F238E27FC236}">
              <a16:creationId xmlns:a16="http://schemas.microsoft.com/office/drawing/2014/main" id="{3D62C1A4-6FAE-5FAB-DE53-F12F44AD31DD}"/>
            </a:ext>
          </a:extLst>
        </xdr:cNvPr>
        <xdr:cNvPicPr>
          <a:picLocks noChangeAspect="1"/>
        </xdr:cNvPicPr>
      </xdr:nvPicPr>
      <xdr:blipFill>
        <a:blip xmlns:r="http://schemas.openxmlformats.org/officeDocument/2006/relationships" r:embed="rId1"/>
        <a:stretch>
          <a:fillRect/>
        </a:stretch>
      </xdr:blipFill>
      <xdr:spPr>
        <a:xfrm>
          <a:off x="2524125" y="616218"/>
          <a:ext cx="2028825" cy="2194754"/>
        </a:xfrm>
        <a:prstGeom prst="rect">
          <a:avLst/>
        </a:prstGeom>
      </xdr:spPr>
    </xdr:pic>
    <xdr:clientData/>
  </xdr:twoCellAnchor>
  <xdr:twoCellAnchor>
    <xdr:from>
      <xdr:col>0</xdr:col>
      <xdr:colOff>133350</xdr:colOff>
      <xdr:row>29</xdr:row>
      <xdr:rowOff>95250</xdr:rowOff>
    </xdr:from>
    <xdr:to>
      <xdr:col>12</xdr:col>
      <xdr:colOff>82550</xdr:colOff>
      <xdr:row>38</xdr:row>
      <xdr:rowOff>127000</xdr:rowOff>
    </xdr:to>
    <xdr:sp macro="" textlink="">
      <xdr:nvSpPr>
        <xdr:cNvPr id="17" name="Rettangolo con angoli arrotondati 16">
          <a:extLst>
            <a:ext uri="{FF2B5EF4-FFF2-40B4-BE49-F238E27FC236}">
              <a16:creationId xmlns:a16="http://schemas.microsoft.com/office/drawing/2014/main" id="{C7390DB3-F8C1-4AAD-8EC6-4913A8D8D2C5}"/>
            </a:ext>
          </a:extLst>
        </xdr:cNvPr>
        <xdr:cNvSpPr/>
      </xdr:nvSpPr>
      <xdr:spPr>
        <a:xfrm>
          <a:off x="133350" y="7334250"/>
          <a:ext cx="6762750" cy="1492250"/>
        </a:xfrm>
        <a:prstGeom prst="roundRect">
          <a:avLst>
            <a:gd name="adj" fmla="val 4003"/>
          </a:avLst>
        </a:prstGeom>
        <a:noFill/>
        <a:ln w="19050">
          <a:solidFill>
            <a:srgbClr val="00B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editAs="oneCell">
    <xdr:from>
      <xdr:col>3</xdr:col>
      <xdr:colOff>228600</xdr:colOff>
      <xdr:row>26</xdr:row>
      <xdr:rowOff>190168</xdr:rowOff>
    </xdr:from>
    <xdr:to>
      <xdr:col>6</xdr:col>
      <xdr:colOff>495300</xdr:colOff>
      <xdr:row>27</xdr:row>
      <xdr:rowOff>283592</xdr:rowOff>
    </xdr:to>
    <xdr:pic>
      <xdr:nvPicPr>
        <xdr:cNvPr id="2" name="Picture 17">
          <a:extLst>
            <a:ext uri="{FF2B5EF4-FFF2-40B4-BE49-F238E27FC236}">
              <a16:creationId xmlns:a16="http://schemas.microsoft.com/office/drawing/2014/main" id="{065AA5CE-0FF6-452F-AC37-3759D702C74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28750" y="6448093"/>
          <a:ext cx="1905000" cy="388699"/>
        </a:xfrm>
        <a:prstGeom prst="rect">
          <a:avLst/>
        </a:prstGeom>
      </xdr:spPr>
    </xdr:pic>
    <xdr:clientData/>
  </xdr:twoCellAnchor>
  <xdr:twoCellAnchor editAs="oneCell">
    <xdr:from>
      <xdr:col>6</xdr:col>
      <xdr:colOff>523875</xdr:colOff>
      <xdr:row>25</xdr:row>
      <xdr:rowOff>133350</xdr:rowOff>
    </xdr:from>
    <xdr:to>
      <xdr:col>9</xdr:col>
      <xdr:colOff>47930</xdr:colOff>
      <xdr:row>29</xdr:row>
      <xdr:rowOff>7415</xdr:rowOff>
    </xdr:to>
    <xdr:pic>
      <xdr:nvPicPr>
        <xdr:cNvPr id="3" name="Picture 19">
          <a:extLst>
            <a:ext uri="{FF2B5EF4-FFF2-40B4-BE49-F238E27FC236}">
              <a16:creationId xmlns:a16="http://schemas.microsoft.com/office/drawing/2014/main" id="{0D1C4862-CFA7-492D-B984-464250F4E20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362325" y="6096000"/>
          <a:ext cx="1864030" cy="10583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47624</xdr:colOff>
      <xdr:row>5</xdr:row>
      <xdr:rowOff>107949</xdr:rowOff>
    </xdr:from>
    <xdr:to>
      <xdr:col>12</xdr:col>
      <xdr:colOff>180975</xdr:colOff>
      <xdr:row>20</xdr:row>
      <xdr:rowOff>0</xdr:rowOff>
    </xdr:to>
    <xdr:sp macro="" textlink="">
      <xdr:nvSpPr>
        <xdr:cNvPr id="2" name="Rettangolo con angoli arrotondati 1">
          <a:extLst>
            <a:ext uri="{FF2B5EF4-FFF2-40B4-BE49-F238E27FC236}">
              <a16:creationId xmlns:a16="http://schemas.microsoft.com/office/drawing/2014/main" id="{23249085-070A-AA76-F7C3-CEF779E69E90}"/>
            </a:ext>
          </a:extLst>
        </xdr:cNvPr>
        <xdr:cNvSpPr/>
      </xdr:nvSpPr>
      <xdr:spPr>
        <a:xfrm>
          <a:off x="47624" y="1536699"/>
          <a:ext cx="6972301" cy="2368551"/>
        </a:xfrm>
        <a:prstGeom prst="roundRect">
          <a:avLst>
            <a:gd name="adj" fmla="val 7162"/>
          </a:avLst>
        </a:prstGeom>
        <a:noFill/>
        <a:ln w="19050">
          <a:solidFill>
            <a:srgbClr val="00B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editAs="oneCell">
    <xdr:from>
      <xdr:col>0</xdr:col>
      <xdr:colOff>178331</xdr:colOff>
      <xdr:row>7</xdr:row>
      <xdr:rowOff>9526</xdr:rowOff>
    </xdr:from>
    <xdr:to>
      <xdr:col>0</xdr:col>
      <xdr:colOff>390828</xdr:colOff>
      <xdr:row>8</xdr:row>
      <xdr:rowOff>92076</xdr:rowOff>
    </xdr:to>
    <xdr:pic>
      <xdr:nvPicPr>
        <xdr:cNvPr id="3" name="Immagine 2">
          <a:extLst>
            <a:ext uri="{FF2B5EF4-FFF2-40B4-BE49-F238E27FC236}">
              <a16:creationId xmlns:a16="http://schemas.microsoft.com/office/drawing/2014/main" id="{F5D26EEE-22FF-5443-48E2-F698028BCDF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4750" b="93500" l="8824" r="90850">
                      <a14:foregroundMark x1="20588" y1="4750" x2="20588" y2="4750"/>
                      <a14:foregroundMark x1="16993" y1="7000" x2="45098" y2="8750"/>
                      <a14:foregroundMark x1="45098" y1="8750" x2="83333" y2="6250"/>
                      <a14:foregroundMark x1="86928" y1="10500" x2="90196" y2="33000"/>
                      <a14:foregroundMark x1="10784" y1="8750" x2="13971" y2="73250"/>
                      <a14:foregroundMark x1="50343" y1="90401" x2="58824" y2="92500"/>
                      <a14:foregroundMark x1="34882" y1="86575" x2="36330" y2="86933"/>
                      <a14:foregroundMark x1="58824" y1="92500" x2="78105" y2="91250"/>
                      <a14:foregroundMark x1="78105" y1="91250" x2="79392" y2="89718"/>
                      <a14:foregroundMark x1="30392" y1="51000" x2="31046" y2="50500"/>
                      <a14:foregroundMark x1="59738" y1="80250" x2="60131" y2="80750"/>
                      <a14:foregroundMark x1="51838" y1="70196" x2="52612" y2="71181"/>
                      <a14:foregroundMark x1="44274" y1="60570" x2="48860" y2="66407"/>
                      <a14:foregroundMark x1="30528" y1="43076" x2="33029" y2="46258"/>
                      <a14:foregroundMark x1="24183" y1="35000" x2="27306" y2="38974"/>
                      <a14:foregroundMark x1="63728" y1="68112" x2="66993" y2="74000"/>
                      <a14:foregroundMark x1="50682" y1="44587" x2="54516" y2="51500"/>
                      <a14:foregroundMark x1="44118" y1="32750" x2="46704" y2="37413"/>
                      <a14:foregroundMark x1="79812" y1="55623" x2="81373" y2="58750"/>
                      <a14:foregroundMark x1="76756" y1="49500" x2="76941" y2="49870"/>
                      <a14:foregroundMark x1="73017" y1="42008" x2="73598" y2="43172"/>
                      <a14:foregroundMark x1="67647" y1="31250" x2="70723" y2="37413"/>
                      <a14:foregroundMark x1="24837" y1="33500" x2="80719" y2="34750"/>
                      <a14:foregroundMark x1="80719" y1="34750" x2="87255" y2="34500"/>
                      <a14:foregroundMark x1="89216" y1="35000" x2="88889" y2="78750"/>
                      <a14:foregroundMark x1="78468" y1="88671" x2="74183" y2="92750"/>
                      <a14:foregroundMark x1="88889" y1="78750" x2="85309" y2="82158"/>
                      <a14:foregroundMark x1="74183" y1="92750" x2="25163" y2="93250"/>
                      <a14:foregroundMark x1="25163" y1="93250" x2="22051" y2="90058"/>
                      <a14:foregroundMark x1="9873" y1="73250" x2="10458" y2="37000"/>
                      <a14:foregroundMark x1="45752" y1="49750" x2="51307" y2="49500"/>
                      <a14:foregroundMark x1="64379" y1="49500" x2="66013" y2="50500"/>
                      <a14:foregroundMark x1="69608" y1="54250" x2="68954" y2="53500"/>
                      <a14:foregroundMark x1="68954" y1="49750" x2="68627" y2="73750"/>
                      <a14:foregroundMark x1="45693" y1="73809" x2="52612" y2="78648"/>
                      <a14:foregroundMark x1="32026" y1="64250" x2="33198" y2="65070"/>
                      <a14:foregroundMark x1="63728" y1="79800" x2="69608" y2="79500"/>
                      <a14:foregroundMark x1="30392" y1="63500" x2="29085" y2="77000"/>
                      <a14:foregroundMark x1="29085" y1="77250" x2="30065" y2="78250"/>
                      <a14:foregroundMark x1="12689" y1="88573" x2="12092" y2="91500"/>
                      <a14:foregroundMark x1="11455" y1="88444" x2="11765" y2="89750"/>
                      <a14:foregroundMark x1="14239" y1="88735" x2="19608" y2="93500"/>
                      <a14:foregroundMark x1="21242" y1="94250" x2="60784" y2="95750"/>
                      <a14:foregroundMark x1="60784" y1="95750" x2="77778" y2="94750"/>
                      <a14:foregroundMark x1="86572" y1="86545" x2="91176" y2="82250"/>
                      <a14:foregroundMark x1="83957" y1="88984" x2="84220" y2="88739"/>
                      <a14:foregroundMark x1="83191" y1="89699" x2="83813" y2="89119"/>
                      <a14:foregroundMark x1="77778" y1="94750" x2="81100" y2="91651"/>
                      <a14:foregroundMark x1="91176" y1="82250" x2="90850" y2="80500"/>
                      <a14:foregroundMark x1="89869" y1="88000" x2="88889" y2="88250"/>
                      <a14:foregroundMark x1="8824" y1="73000" x2="9804" y2="89250"/>
                      <a14:backgroundMark x1="29412" y1="13750" x2="70915" y2="15500"/>
                      <a14:backgroundMark x1="70915" y1="15500" x2="39216" y2="25500"/>
                      <a14:backgroundMark x1="39216" y1="25500" x2="31046" y2="14750"/>
                      <a14:backgroundMark x1="37908" y1="43250" x2="37908" y2="43250"/>
                      <a14:backgroundMark x1="38562" y1="43500" x2="38889" y2="79750"/>
                      <a14:backgroundMark x1="20915" y1="43000" x2="21242" y2="85750"/>
                      <a14:backgroundMark x1="36275" y1="87000" x2="79739" y2="86500"/>
                      <a14:backgroundMark x1="77451" y1="77000" x2="78758" y2="42750"/>
                      <a14:backgroundMark x1="41830" y1="41000" x2="73856" y2="41000"/>
                      <a14:backgroundMark x1="58170" y1="51500" x2="58170" y2="80250"/>
                      <a14:backgroundMark x1="21895" y1="87500" x2="21895" y2="87500"/>
                      <a14:backgroundMark x1="21569" y1="84750" x2="33660" y2="87750"/>
                      <a14:backgroundMark x1="18954" y1="85750" x2="16993" y2="88250"/>
                      <a14:backgroundMark x1="83007" y1="85750" x2="82026" y2="88250"/>
                      <a14:backgroundMark x1="43464" y1="69500" x2="51307" y2="70750"/>
                      <a14:backgroundMark x1="26471" y1="39500" x2="31046" y2="42750"/>
                      <a14:backgroundMark x1="75490" y1="46750" x2="75490" y2="49500"/>
                      <a14:backgroundMark x1="73203" y1="43250" x2="74837" y2="48000"/>
                      <a14:backgroundMark x1="80065" y1="80250" x2="78431" y2="88500"/>
                      <a14:backgroundMark x1="15686" y1="81500" x2="15097" y2="84765"/>
                      <a14:backgroundMark x1="15033" y1="73250" x2="15033" y2="83500"/>
                      <a14:backgroundMark x1="82353" y1="88750" x2="78758" y2="89000"/>
                    </a14:backgroundRemoval>
                  </a14:imgEffect>
                </a14:imgLayer>
              </a14:imgProps>
            </a:ext>
          </a:extLst>
        </a:blip>
        <a:stretch>
          <a:fillRect/>
        </a:stretch>
      </xdr:blipFill>
      <xdr:spPr>
        <a:xfrm>
          <a:off x="178331" y="1676401"/>
          <a:ext cx="209322" cy="263525"/>
        </a:xfrm>
        <a:prstGeom prst="rect">
          <a:avLst/>
        </a:prstGeom>
      </xdr:spPr>
    </xdr:pic>
    <xdr:clientData/>
  </xdr:twoCellAnchor>
  <xdr:twoCellAnchor>
    <xdr:from>
      <xdr:col>0</xdr:col>
      <xdr:colOff>50799</xdr:colOff>
      <xdr:row>20</xdr:row>
      <xdr:rowOff>133349</xdr:rowOff>
    </xdr:from>
    <xdr:to>
      <xdr:col>12</xdr:col>
      <xdr:colOff>161925</xdr:colOff>
      <xdr:row>49</xdr:row>
      <xdr:rowOff>161924</xdr:rowOff>
    </xdr:to>
    <xdr:sp macro="" textlink="">
      <xdr:nvSpPr>
        <xdr:cNvPr id="5" name="Rettangolo con angoli arrotondati 4">
          <a:extLst>
            <a:ext uri="{FF2B5EF4-FFF2-40B4-BE49-F238E27FC236}">
              <a16:creationId xmlns:a16="http://schemas.microsoft.com/office/drawing/2014/main" id="{AC3CC417-758C-4CD7-852E-E987B8549DFB}"/>
            </a:ext>
          </a:extLst>
        </xdr:cNvPr>
        <xdr:cNvSpPr/>
      </xdr:nvSpPr>
      <xdr:spPr>
        <a:xfrm>
          <a:off x="50799" y="3724274"/>
          <a:ext cx="6950076" cy="5572125"/>
        </a:xfrm>
        <a:prstGeom prst="roundRect">
          <a:avLst>
            <a:gd name="adj" fmla="val 3258"/>
          </a:avLst>
        </a:prstGeom>
        <a:noFill/>
        <a:ln w="19050">
          <a:solidFill>
            <a:srgbClr val="00B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editAs="oneCell">
    <xdr:from>
      <xdr:col>0</xdr:col>
      <xdr:colOff>131276</xdr:colOff>
      <xdr:row>23</xdr:row>
      <xdr:rowOff>15875</xdr:rowOff>
    </xdr:from>
    <xdr:to>
      <xdr:col>0</xdr:col>
      <xdr:colOff>426458</xdr:colOff>
      <xdr:row>24</xdr:row>
      <xdr:rowOff>76200</xdr:rowOff>
    </xdr:to>
    <xdr:pic>
      <xdr:nvPicPr>
        <xdr:cNvPr id="6" name="Immagine 5">
          <a:extLst>
            <a:ext uri="{FF2B5EF4-FFF2-40B4-BE49-F238E27FC236}">
              <a16:creationId xmlns:a16="http://schemas.microsoft.com/office/drawing/2014/main" id="{359D6B6C-D908-7F41-48DB-30DF75B5D102}"/>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backgroundRemoval t="9581" b="93114" l="6250" r="93510">
                      <a14:foregroundMark x1="32452" y1="9581" x2="51923" y2="10180"/>
                      <a14:foregroundMark x1="51923" y1="10180" x2="70192" y2="9581"/>
                      <a14:foregroundMark x1="70192" y1="9581" x2="70673" y2="9581"/>
                      <a14:foregroundMark x1="6490" y1="52096" x2="6490" y2="52096"/>
                      <a14:foregroundMark x1="93510" y1="61677" x2="93510" y2="61677"/>
                      <a14:foregroundMark x1="34135" y1="93114" x2="34135" y2="93114"/>
                    </a14:backgroundRemoval>
                  </a14:imgEffect>
                </a14:imgLayer>
              </a14:imgProps>
            </a:ext>
          </a:extLst>
        </a:blip>
        <a:stretch>
          <a:fillRect/>
        </a:stretch>
      </xdr:blipFill>
      <xdr:spPr>
        <a:xfrm>
          <a:off x="131276" y="3854450"/>
          <a:ext cx="304707" cy="238125"/>
        </a:xfrm>
        <a:prstGeom prst="rect">
          <a:avLst/>
        </a:prstGeom>
      </xdr:spPr>
    </xdr:pic>
    <xdr:clientData/>
  </xdr:twoCellAnchor>
  <xdr:twoCellAnchor>
    <xdr:from>
      <xdr:col>3</xdr:col>
      <xdr:colOff>654051</xdr:colOff>
      <xdr:row>28</xdr:row>
      <xdr:rowOff>3175</xdr:rowOff>
    </xdr:from>
    <xdr:to>
      <xdr:col>8</xdr:col>
      <xdr:colOff>28575</xdr:colOff>
      <xdr:row>30</xdr:row>
      <xdr:rowOff>41275</xdr:rowOff>
    </xdr:to>
    <xdr:sp macro="" textlink="">
      <xdr:nvSpPr>
        <xdr:cNvPr id="7" name="Rettangolo con angoli arrotondati 6">
          <a:extLst>
            <a:ext uri="{FF2B5EF4-FFF2-40B4-BE49-F238E27FC236}">
              <a16:creationId xmlns:a16="http://schemas.microsoft.com/office/drawing/2014/main" id="{E2A29809-98F9-B3FC-E2ED-E54F9A1E81AB}"/>
            </a:ext>
          </a:extLst>
        </xdr:cNvPr>
        <xdr:cNvSpPr/>
      </xdr:nvSpPr>
      <xdr:spPr>
        <a:xfrm>
          <a:off x="2076451" y="4397375"/>
          <a:ext cx="2327274" cy="488950"/>
        </a:xfrm>
        <a:prstGeom prst="roundRect">
          <a:avLst/>
        </a:prstGeom>
        <a:solidFill>
          <a:srgbClr val="93FFC4">
            <a:alpha val="14118"/>
          </a:srgbClr>
        </a:solidFill>
        <a:ln>
          <a:solidFill>
            <a:srgbClr val="93FF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8</xdr:col>
      <xdr:colOff>104775</xdr:colOff>
      <xdr:row>28</xdr:row>
      <xdr:rowOff>0</xdr:rowOff>
    </xdr:from>
    <xdr:to>
      <xdr:col>10</xdr:col>
      <xdr:colOff>104775</xdr:colOff>
      <xdr:row>30</xdr:row>
      <xdr:rowOff>47625</xdr:rowOff>
    </xdr:to>
    <xdr:sp macro="" textlink="">
      <xdr:nvSpPr>
        <xdr:cNvPr id="8" name="Rettangolo con angoli arrotondati 7">
          <a:extLst>
            <a:ext uri="{FF2B5EF4-FFF2-40B4-BE49-F238E27FC236}">
              <a16:creationId xmlns:a16="http://schemas.microsoft.com/office/drawing/2014/main" id="{D793055A-C939-46B1-8CF0-1A58F1FE78E5}"/>
            </a:ext>
          </a:extLst>
        </xdr:cNvPr>
        <xdr:cNvSpPr/>
      </xdr:nvSpPr>
      <xdr:spPr>
        <a:xfrm>
          <a:off x="4657725" y="5210175"/>
          <a:ext cx="1704975" cy="495300"/>
        </a:xfrm>
        <a:prstGeom prst="roundRect">
          <a:avLst/>
        </a:prstGeom>
        <a:solidFill>
          <a:srgbClr val="93FFC4">
            <a:alpha val="14118"/>
          </a:srgbClr>
        </a:solidFill>
        <a:ln>
          <a:solidFill>
            <a:srgbClr val="93FF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0</xdr:col>
      <xdr:colOff>406399</xdr:colOff>
      <xdr:row>27</xdr:row>
      <xdr:rowOff>76200</xdr:rowOff>
    </xdr:from>
    <xdr:to>
      <xdr:col>3</xdr:col>
      <xdr:colOff>590549</xdr:colOff>
      <xdr:row>30</xdr:row>
      <xdr:rowOff>31750</xdr:rowOff>
    </xdr:to>
    <xdr:sp macro="" textlink="">
      <xdr:nvSpPr>
        <xdr:cNvPr id="9" name="Rettangolo con angoli arrotondati 8">
          <a:extLst>
            <a:ext uri="{FF2B5EF4-FFF2-40B4-BE49-F238E27FC236}">
              <a16:creationId xmlns:a16="http://schemas.microsoft.com/office/drawing/2014/main" id="{34B2DFB2-1E74-470D-9176-6DBCFE5C2DB0}"/>
            </a:ext>
          </a:extLst>
        </xdr:cNvPr>
        <xdr:cNvSpPr/>
      </xdr:nvSpPr>
      <xdr:spPr>
        <a:xfrm>
          <a:off x="406399" y="4445000"/>
          <a:ext cx="1606550" cy="488950"/>
        </a:xfrm>
        <a:prstGeom prst="roundRect">
          <a:avLst/>
        </a:prstGeom>
        <a:solidFill>
          <a:srgbClr val="93FFC4">
            <a:alpha val="14118"/>
          </a:srgbClr>
        </a:solidFill>
        <a:ln>
          <a:solidFill>
            <a:srgbClr val="93FF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0</xdr:col>
      <xdr:colOff>412750</xdr:colOff>
      <xdr:row>32</xdr:row>
      <xdr:rowOff>95250</xdr:rowOff>
    </xdr:from>
    <xdr:to>
      <xdr:col>4</xdr:col>
      <xdr:colOff>165100</xdr:colOff>
      <xdr:row>35</xdr:row>
      <xdr:rowOff>25400</xdr:rowOff>
    </xdr:to>
    <xdr:sp macro="" textlink="">
      <xdr:nvSpPr>
        <xdr:cNvPr id="10" name="Rettangolo con angoli arrotondati 9">
          <a:extLst>
            <a:ext uri="{FF2B5EF4-FFF2-40B4-BE49-F238E27FC236}">
              <a16:creationId xmlns:a16="http://schemas.microsoft.com/office/drawing/2014/main" id="{9E2C9BA4-6FE8-41C7-89FC-C00182C8C3D4}"/>
            </a:ext>
          </a:extLst>
        </xdr:cNvPr>
        <xdr:cNvSpPr/>
      </xdr:nvSpPr>
      <xdr:spPr>
        <a:xfrm>
          <a:off x="412750" y="5372100"/>
          <a:ext cx="1860550" cy="488950"/>
        </a:xfrm>
        <a:prstGeom prst="roundRect">
          <a:avLst/>
        </a:prstGeom>
        <a:solidFill>
          <a:srgbClr val="93FFC4">
            <a:alpha val="14118"/>
          </a:srgbClr>
        </a:solidFill>
        <a:ln>
          <a:solidFill>
            <a:srgbClr val="93FF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4</xdr:col>
      <xdr:colOff>222250</xdr:colOff>
      <xdr:row>33</xdr:row>
      <xdr:rowOff>0</xdr:rowOff>
    </xdr:from>
    <xdr:to>
      <xdr:col>7</xdr:col>
      <xdr:colOff>650875</xdr:colOff>
      <xdr:row>35</xdr:row>
      <xdr:rowOff>38100</xdr:rowOff>
    </xdr:to>
    <xdr:sp macro="" textlink="">
      <xdr:nvSpPr>
        <xdr:cNvPr id="11" name="Rettangolo con angoli arrotondati 10">
          <a:extLst>
            <a:ext uri="{FF2B5EF4-FFF2-40B4-BE49-F238E27FC236}">
              <a16:creationId xmlns:a16="http://schemas.microsoft.com/office/drawing/2014/main" id="{C51470A2-29FE-4E00-B21D-5A90E97E052E}"/>
            </a:ext>
          </a:extLst>
        </xdr:cNvPr>
        <xdr:cNvSpPr/>
      </xdr:nvSpPr>
      <xdr:spPr>
        <a:xfrm>
          <a:off x="2330450" y="5327650"/>
          <a:ext cx="2041525" cy="488950"/>
        </a:xfrm>
        <a:prstGeom prst="roundRect">
          <a:avLst/>
        </a:prstGeom>
        <a:solidFill>
          <a:srgbClr val="93FFC4">
            <a:alpha val="14118"/>
          </a:srgbClr>
        </a:solidFill>
        <a:ln>
          <a:solidFill>
            <a:srgbClr val="93FF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8</xdr:col>
      <xdr:colOff>57151</xdr:colOff>
      <xdr:row>32</xdr:row>
      <xdr:rowOff>171450</xdr:rowOff>
    </xdr:from>
    <xdr:to>
      <xdr:col>11</xdr:col>
      <xdr:colOff>244475</xdr:colOff>
      <xdr:row>35</xdr:row>
      <xdr:rowOff>38100</xdr:rowOff>
    </xdr:to>
    <xdr:sp macro="" textlink="">
      <xdr:nvSpPr>
        <xdr:cNvPr id="12" name="Rettangolo con angoli arrotondati 11">
          <a:extLst>
            <a:ext uri="{FF2B5EF4-FFF2-40B4-BE49-F238E27FC236}">
              <a16:creationId xmlns:a16="http://schemas.microsoft.com/office/drawing/2014/main" id="{311AA22B-8C8E-4158-A87F-383FBF8F92D5}"/>
            </a:ext>
          </a:extLst>
        </xdr:cNvPr>
        <xdr:cNvSpPr/>
      </xdr:nvSpPr>
      <xdr:spPr>
        <a:xfrm>
          <a:off x="4772026" y="5676900"/>
          <a:ext cx="2054224" cy="495300"/>
        </a:xfrm>
        <a:prstGeom prst="roundRect">
          <a:avLst/>
        </a:prstGeom>
        <a:solidFill>
          <a:srgbClr val="93FFC4">
            <a:alpha val="14118"/>
          </a:srgbClr>
        </a:solidFill>
        <a:ln>
          <a:solidFill>
            <a:srgbClr val="93FF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0</xdr:col>
      <xdr:colOff>425450</xdr:colOff>
      <xdr:row>36</xdr:row>
      <xdr:rowOff>0</xdr:rowOff>
    </xdr:from>
    <xdr:to>
      <xdr:col>3</xdr:col>
      <xdr:colOff>581025</xdr:colOff>
      <xdr:row>38</xdr:row>
      <xdr:rowOff>47625</xdr:rowOff>
    </xdr:to>
    <xdr:sp macro="" textlink="">
      <xdr:nvSpPr>
        <xdr:cNvPr id="13" name="Rettangolo con angoli arrotondati 12">
          <a:extLst>
            <a:ext uri="{FF2B5EF4-FFF2-40B4-BE49-F238E27FC236}">
              <a16:creationId xmlns:a16="http://schemas.microsoft.com/office/drawing/2014/main" id="{87559DB0-01CF-4FBF-A573-BB3C4F1D0346}"/>
            </a:ext>
          </a:extLst>
        </xdr:cNvPr>
        <xdr:cNvSpPr/>
      </xdr:nvSpPr>
      <xdr:spPr>
        <a:xfrm>
          <a:off x="425450" y="6867525"/>
          <a:ext cx="1584325" cy="495300"/>
        </a:xfrm>
        <a:prstGeom prst="roundRect">
          <a:avLst/>
        </a:prstGeom>
        <a:solidFill>
          <a:srgbClr val="93FFC4">
            <a:alpha val="14118"/>
          </a:srgbClr>
        </a:solidFill>
        <a:ln>
          <a:solidFill>
            <a:srgbClr val="93FF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619125</xdr:colOff>
      <xdr:row>36</xdr:row>
      <xdr:rowOff>0</xdr:rowOff>
    </xdr:from>
    <xdr:to>
      <xdr:col>6</xdr:col>
      <xdr:colOff>590550</xdr:colOff>
      <xdr:row>38</xdr:row>
      <xdr:rowOff>44450</xdr:rowOff>
    </xdr:to>
    <xdr:sp macro="" textlink="">
      <xdr:nvSpPr>
        <xdr:cNvPr id="14" name="Rettangolo con angoli arrotondati 13">
          <a:extLst>
            <a:ext uri="{FF2B5EF4-FFF2-40B4-BE49-F238E27FC236}">
              <a16:creationId xmlns:a16="http://schemas.microsoft.com/office/drawing/2014/main" id="{36CE487F-9FBC-410A-90C6-FDA977F4FA5D}"/>
            </a:ext>
          </a:extLst>
        </xdr:cNvPr>
        <xdr:cNvSpPr/>
      </xdr:nvSpPr>
      <xdr:spPr>
        <a:xfrm>
          <a:off x="2038350" y="5934075"/>
          <a:ext cx="1609725" cy="492125"/>
        </a:xfrm>
        <a:prstGeom prst="roundRect">
          <a:avLst/>
        </a:prstGeom>
        <a:solidFill>
          <a:srgbClr val="93FFC4">
            <a:alpha val="14118"/>
          </a:srgbClr>
        </a:solidFill>
        <a:ln>
          <a:solidFill>
            <a:srgbClr val="93FF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635000</xdr:colOff>
      <xdr:row>36</xdr:row>
      <xdr:rowOff>0</xdr:rowOff>
    </xdr:from>
    <xdr:to>
      <xdr:col>8</xdr:col>
      <xdr:colOff>1009650</xdr:colOff>
      <xdr:row>38</xdr:row>
      <xdr:rowOff>47625</xdr:rowOff>
    </xdr:to>
    <xdr:sp macro="" textlink="">
      <xdr:nvSpPr>
        <xdr:cNvPr id="15" name="Rettangolo con angoli arrotondati 14">
          <a:extLst>
            <a:ext uri="{FF2B5EF4-FFF2-40B4-BE49-F238E27FC236}">
              <a16:creationId xmlns:a16="http://schemas.microsoft.com/office/drawing/2014/main" id="{4AD72257-5147-47FE-AD57-3012A456A95D}"/>
            </a:ext>
          </a:extLst>
        </xdr:cNvPr>
        <xdr:cNvSpPr/>
      </xdr:nvSpPr>
      <xdr:spPr>
        <a:xfrm>
          <a:off x="3689350" y="5962650"/>
          <a:ext cx="1695450" cy="498475"/>
        </a:xfrm>
        <a:prstGeom prst="roundRect">
          <a:avLst/>
        </a:prstGeom>
        <a:solidFill>
          <a:srgbClr val="93FFC4">
            <a:alpha val="14118"/>
          </a:srgbClr>
        </a:solidFill>
        <a:ln>
          <a:solidFill>
            <a:srgbClr val="93FF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0</xdr:col>
      <xdr:colOff>288925</xdr:colOff>
      <xdr:row>39</xdr:row>
      <xdr:rowOff>6350</xdr:rowOff>
    </xdr:from>
    <xdr:to>
      <xdr:col>11</xdr:col>
      <xdr:colOff>165100</xdr:colOff>
      <xdr:row>49</xdr:row>
      <xdr:rowOff>120650</xdr:rowOff>
    </xdr:to>
    <xdr:graphicFrame macro="">
      <xdr:nvGraphicFramePr>
        <xdr:cNvPr id="16" name="Grafico 15">
          <a:extLst>
            <a:ext uri="{FF2B5EF4-FFF2-40B4-BE49-F238E27FC236}">
              <a16:creationId xmlns:a16="http://schemas.microsoft.com/office/drawing/2014/main" id="{07B3D327-93FD-96DB-CADE-A1817281923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47624</xdr:colOff>
      <xdr:row>5</xdr:row>
      <xdr:rowOff>107949</xdr:rowOff>
    </xdr:from>
    <xdr:to>
      <xdr:col>12</xdr:col>
      <xdr:colOff>180975</xdr:colOff>
      <xdr:row>18</xdr:row>
      <xdr:rowOff>0</xdr:rowOff>
    </xdr:to>
    <xdr:sp macro="" textlink="">
      <xdr:nvSpPr>
        <xdr:cNvPr id="2" name="Rettangolo con angoli arrotondati 1">
          <a:extLst>
            <a:ext uri="{FF2B5EF4-FFF2-40B4-BE49-F238E27FC236}">
              <a16:creationId xmlns:a16="http://schemas.microsoft.com/office/drawing/2014/main" id="{35FC78FF-282D-4469-8D8C-F91A6221A423}"/>
            </a:ext>
          </a:extLst>
        </xdr:cNvPr>
        <xdr:cNvSpPr/>
      </xdr:nvSpPr>
      <xdr:spPr>
        <a:xfrm>
          <a:off x="47624" y="1263649"/>
          <a:ext cx="6985001" cy="2374901"/>
        </a:xfrm>
        <a:prstGeom prst="roundRect">
          <a:avLst>
            <a:gd name="adj" fmla="val 7162"/>
          </a:avLst>
        </a:prstGeom>
        <a:noFill/>
        <a:ln w="19050">
          <a:solidFill>
            <a:srgbClr val="4F72E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editAs="oneCell">
    <xdr:from>
      <xdr:col>0</xdr:col>
      <xdr:colOff>178331</xdr:colOff>
      <xdr:row>7</xdr:row>
      <xdr:rowOff>9526</xdr:rowOff>
    </xdr:from>
    <xdr:to>
      <xdr:col>0</xdr:col>
      <xdr:colOff>397178</xdr:colOff>
      <xdr:row>8</xdr:row>
      <xdr:rowOff>92076</xdr:rowOff>
    </xdr:to>
    <xdr:pic>
      <xdr:nvPicPr>
        <xdr:cNvPr id="3" name="Immagine 2">
          <a:extLst>
            <a:ext uri="{FF2B5EF4-FFF2-40B4-BE49-F238E27FC236}">
              <a16:creationId xmlns:a16="http://schemas.microsoft.com/office/drawing/2014/main" id="{C23ED9E1-DB7F-47E6-ACC9-61C70F6BF793}"/>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4750" b="93500" l="8824" r="90850">
                      <a14:foregroundMark x1="20588" y1="4750" x2="20588" y2="4750"/>
                      <a14:foregroundMark x1="16993" y1="7000" x2="45098" y2="8750"/>
                      <a14:foregroundMark x1="45098" y1="8750" x2="83333" y2="6250"/>
                      <a14:foregroundMark x1="86928" y1="10500" x2="90196" y2="33000"/>
                      <a14:foregroundMark x1="10784" y1="8750" x2="13971" y2="73250"/>
                      <a14:foregroundMark x1="50343" y1="90401" x2="58824" y2="92500"/>
                      <a14:foregroundMark x1="34882" y1="86575" x2="36330" y2="86933"/>
                      <a14:foregroundMark x1="58824" y1="92500" x2="78105" y2="91250"/>
                      <a14:foregroundMark x1="78105" y1="91250" x2="79392" y2="89718"/>
                      <a14:foregroundMark x1="30392" y1="51000" x2="31046" y2="50500"/>
                      <a14:foregroundMark x1="59738" y1="80250" x2="60131" y2="80750"/>
                      <a14:foregroundMark x1="51838" y1="70196" x2="52612" y2="71181"/>
                      <a14:foregroundMark x1="44274" y1="60570" x2="48860" y2="66407"/>
                      <a14:foregroundMark x1="30528" y1="43076" x2="33029" y2="46258"/>
                      <a14:foregroundMark x1="24183" y1="35000" x2="27306" y2="38974"/>
                      <a14:foregroundMark x1="63728" y1="68112" x2="66993" y2="74000"/>
                      <a14:foregroundMark x1="50682" y1="44587" x2="54516" y2="51500"/>
                      <a14:foregroundMark x1="44118" y1="32750" x2="46704" y2="37413"/>
                      <a14:foregroundMark x1="79812" y1="55623" x2="81373" y2="58750"/>
                      <a14:foregroundMark x1="76756" y1="49500" x2="76941" y2="49870"/>
                      <a14:foregroundMark x1="73017" y1="42008" x2="73598" y2="43172"/>
                      <a14:foregroundMark x1="67647" y1="31250" x2="70723" y2="37413"/>
                      <a14:foregroundMark x1="24837" y1="33500" x2="80719" y2="34750"/>
                      <a14:foregroundMark x1="80719" y1="34750" x2="87255" y2="34500"/>
                      <a14:foregroundMark x1="89216" y1="35000" x2="88889" y2="78750"/>
                      <a14:foregroundMark x1="78468" y1="88671" x2="74183" y2="92750"/>
                      <a14:foregroundMark x1="88889" y1="78750" x2="85309" y2="82158"/>
                      <a14:foregroundMark x1="74183" y1="92750" x2="25163" y2="93250"/>
                      <a14:foregroundMark x1="25163" y1="93250" x2="22051" y2="90058"/>
                      <a14:foregroundMark x1="9873" y1="73250" x2="10458" y2="37000"/>
                      <a14:foregroundMark x1="45752" y1="49750" x2="51307" y2="49500"/>
                      <a14:foregroundMark x1="64379" y1="49500" x2="66013" y2="50500"/>
                      <a14:foregroundMark x1="69608" y1="54250" x2="68954" y2="53500"/>
                      <a14:foregroundMark x1="68954" y1="49750" x2="68627" y2="73750"/>
                      <a14:foregroundMark x1="45693" y1="73809" x2="52612" y2="78648"/>
                      <a14:foregroundMark x1="32026" y1="64250" x2="33198" y2="65070"/>
                      <a14:foregroundMark x1="63728" y1="79800" x2="69608" y2="79500"/>
                      <a14:foregroundMark x1="30392" y1="63500" x2="29085" y2="77000"/>
                      <a14:foregroundMark x1="29085" y1="77250" x2="30065" y2="78250"/>
                      <a14:foregroundMark x1="12689" y1="88573" x2="12092" y2="91500"/>
                      <a14:foregroundMark x1="11455" y1="88444" x2="11765" y2="89750"/>
                      <a14:foregroundMark x1="14239" y1="88735" x2="19608" y2="93500"/>
                      <a14:foregroundMark x1="21242" y1="94250" x2="60784" y2="95750"/>
                      <a14:foregroundMark x1="60784" y1="95750" x2="77778" y2="94750"/>
                      <a14:foregroundMark x1="86572" y1="86545" x2="91176" y2="82250"/>
                      <a14:foregroundMark x1="83957" y1="88984" x2="84220" y2="88739"/>
                      <a14:foregroundMark x1="83191" y1="89699" x2="83813" y2="89119"/>
                      <a14:foregroundMark x1="77778" y1="94750" x2="81100" y2="91651"/>
                      <a14:foregroundMark x1="91176" y1="82250" x2="90850" y2="80500"/>
                      <a14:foregroundMark x1="89869" y1="88000" x2="88889" y2="88250"/>
                      <a14:foregroundMark x1="8824" y1="73000" x2="9804" y2="89250"/>
                      <a14:backgroundMark x1="29412" y1="13750" x2="70915" y2="15500"/>
                      <a14:backgroundMark x1="70915" y1="15500" x2="39216" y2="25500"/>
                      <a14:backgroundMark x1="39216" y1="25500" x2="31046" y2="14750"/>
                      <a14:backgroundMark x1="37908" y1="43250" x2="37908" y2="43250"/>
                      <a14:backgroundMark x1="38562" y1="43500" x2="38889" y2="79750"/>
                      <a14:backgroundMark x1="20915" y1="43000" x2="21242" y2="85750"/>
                      <a14:backgroundMark x1="36275" y1="87000" x2="79739" y2="86500"/>
                      <a14:backgroundMark x1="77451" y1="77000" x2="78758" y2="42750"/>
                      <a14:backgroundMark x1="41830" y1="41000" x2="73856" y2="41000"/>
                      <a14:backgroundMark x1="58170" y1="51500" x2="58170" y2="80250"/>
                      <a14:backgroundMark x1="21895" y1="87500" x2="21895" y2="87500"/>
                      <a14:backgroundMark x1="21569" y1="84750" x2="33660" y2="87750"/>
                      <a14:backgroundMark x1="18954" y1="85750" x2="16993" y2="88250"/>
                      <a14:backgroundMark x1="83007" y1="85750" x2="82026" y2="88250"/>
                      <a14:backgroundMark x1="43464" y1="69500" x2="51307" y2="70750"/>
                      <a14:backgroundMark x1="26471" y1="39500" x2="31046" y2="42750"/>
                      <a14:backgroundMark x1="75490" y1="46750" x2="75490" y2="49500"/>
                      <a14:backgroundMark x1="73203" y1="43250" x2="74837" y2="48000"/>
                      <a14:backgroundMark x1="80065" y1="80250" x2="78431" y2="88500"/>
                      <a14:backgroundMark x1="15686" y1="81500" x2="15097" y2="84765"/>
                      <a14:backgroundMark x1="15033" y1="73250" x2="15033" y2="83500"/>
                      <a14:backgroundMark x1="82353" y1="88750" x2="78758" y2="89000"/>
                    </a14:backgroundRemoval>
                  </a14:imgEffect>
                </a14:imgLayer>
              </a14:imgProps>
            </a:ext>
          </a:extLst>
        </a:blip>
        <a:stretch>
          <a:fillRect/>
        </a:stretch>
      </xdr:blipFill>
      <xdr:spPr>
        <a:xfrm>
          <a:off x="178331" y="1406526"/>
          <a:ext cx="212497" cy="266700"/>
        </a:xfrm>
        <a:prstGeom prst="rect">
          <a:avLst/>
        </a:prstGeom>
      </xdr:spPr>
    </xdr:pic>
    <xdr:clientData/>
  </xdr:twoCellAnchor>
  <xdr:twoCellAnchor>
    <xdr:from>
      <xdr:col>0</xdr:col>
      <xdr:colOff>50799</xdr:colOff>
      <xdr:row>18</xdr:row>
      <xdr:rowOff>133349</xdr:rowOff>
    </xdr:from>
    <xdr:to>
      <xdr:col>12</xdr:col>
      <xdr:colOff>161925</xdr:colOff>
      <xdr:row>48</xdr:row>
      <xdr:rowOff>161924</xdr:rowOff>
    </xdr:to>
    <xdr:sp macro="" textlink="">
      <xdr:nvSpPr>
        <xdr:cNvPr id="5" name="Rettangolo con angoli arrotondati 4">
          <a:extLst>
            <a:ext uri="{FF2B5EF4-FFF2-40B4-BE49-F238E27FC236}">
              <a16:creationId xmlns:a16="http://schemas.microsoft.com/office/drawing/2014/main" id="{55F3CC83-3B23-4667-B9D8-E5C6C6F01923}"/>
            </a:ext>
          </a:extLst>
        </xdr:cNvPr>
        <xdr:cNvSpPr/>
      </xdr:nvSpPr>
      <xdr:spPr>
        <a:xfrm>
          <a:off x="50799" y="3771899"/>
          <a:ext cx="6962776" cy="5648325"/>
        </a:xfrm>
        <a:prstGeom prst="roundRect">
          <a:avLst>
            <a:gd name="adj" fmla="val 3258"/>
          </a:avLst>
        </a:prstGeom>
        <a:noFill/>
        <a:ln w="19050">
          <a:solidFill>
            <a:srgbClr val="4F72E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0</xdr:col>
      <xdr:colOff>419099</xdr:colOff>
      <xdr:row>25</xdr:row>
      <xdr:rowOff>76200</xdr:rowOff>
    </xdr:from>
    <xdr:to>
      <xdr:col>3</xdr:col>
      <xdr:colOff>603249</xdr:colOff>
      <xdr:row>28</xdr:row>
      <xdr:rowOff>25400</xdr:rowOff>
    </xdr:to>
    <xdr:sp macro="" textlink="">
      <xdr:nvSpPr>
        <xdr:cNvPr id="9" name="Rettangolo con angoli arrotondati 8">
          <a:extLst>
            <a:ext uri="{FF2B5EF4-FFF2-40B4-BE49-F238E27FC236}">
              <a16:creationId xmlns:a16="http://schemas.microsoft.com/office/drawing/2014/main" id="{95E69F13-421D-4DCE-8240-45E858AB0E41}"/>
            </a:ext>
          </a:extLst>
        </xdr:cNvPr>
        <xdr:cNvSpPr/>
      </xdr:nvSpPr>
      <xdr:spPr>
        <a:xfrm>
          <a:off x="419099" y="4676775"/>
          <a:ext cx="1612900" cy="482600"/>
        </a:xfrm>
        <a:prstGeom prst="roundRect">
          <a:avLst/>
        </a:prstGeom>
        <a:solidFill>
          <a:schemeClr val="accent1">
            <a:alpha val="14118"/>
          </a:schemeClr>
        </a:solidFill>
        <a:ln>
          <a:solidFill>
            <a:srgbClr val="4F72E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0</xdr:col>
      <xdr:colOff>314325</xdr:colOff>
      <xdr:row>36</xdr:row>
      <xdr:rowOff>142875</xdr:rowOff>
    </xdr:from>
    <xdr:to>
      <xdr:col>11</xdr:col>
      <xdr:colOff>190500</xdr:colOff>
      <xdr:row>48</xdr:row>
      <xdr:rowOff>0</xdr:rowOff>
    </xdr:to>
    <xdr:graphicFrame macro="">
      <xdr:nvGraphicFramePr>
        <xdr:cNvPr id="16" name="Grafico 15">
          <a:extLst>
            <a:ext uri="{FF2B5EF4-FFF2-40B4-BE49-F238E27FC236}">
              <a16:creationId xmlns:a16="http://schemas.microsoft.com/office/drawing/2014/main" id="{9AC1D9CE-7C90-4650-B2B0-C44B090E5A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123662</xdr:colOff>
      <xdr:row>21</xdr:row>
      <xdr:rowOff>15875</xdr:rowOff>
    </xdr:from>
    <xdr:to>
      <xdr:col>0</xdr:col>
      <xdr:colOff>416054</xdr:colOff>
      <xdr:row>22</xdr:row>
      <xdr:rowOff>111248</xdr:rowOff>
    </xdr:to>
    <xdr:pic>
      <xdr:nvPicPr>
        <xdr:cNvPr id="17" name="Immagine 16">
          <a:extLst>
            <a:ext uri="{FF2B5EF4-FFF2-40B4-BE49-F238E27FC236}">
              <a16:creationId xmlns:a16="http://schemas.microsoft.com/office/drawing/2014/main" id="{535DB8F2-88E0-B94C-4CA3-67301DD46BBB}"/>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backgroundRemoval t="9309" b="95213" l="5793" r="92947">
                      <a14:foregroundMark x1="6297" y1="55851" x2="6297" y2="55851"/>
                      <a14:foregroundMark x1="15113" y1="95213" x2="15113" y2="95213"/>
                      <a14:foregroundMark x1="59698" y1="64894" x2="59698" y2="64894"/>
                      <a14:foregroundMark x1="92947" y1="67819" x2="92947" y2="67819"/>
                    </a14:backgroundRemoval>
                  </a14:imgEffect>
                </a14:imgLayer>
              </a14:imgProps>
            </a:ext>
          </a:extLst>
        </a:blip>
        <a:stretch>
          <a:fillRect/>
        </a:stretch>
      </xdr:blipFill>
      <xdr:spPr>
        <a:xfrm>
          <a:off x="123662" y="3873500"/>
          <a:ext cx="292392" cy="276348"/>
        </a:xfrm>
        <a:prstGeom prst="rect">
          <a:avLst/>
        </a:prstGeom>
      </xdr:spPr>
    </xdr:pic>
    <xdr:clientData/>
  </xdr:twoCellAnchor>
  <xdr:twoCellAnchor>
    <xdr:from>
      <xdr:col>4</xdr:col>
      <xdr:colOff>155574</xdr:colOff>
      <xdr:row>25</xdr:row>
      <xdr:rowOff>76200</xdr:rowOff>
    </xdr:from>
    <xdr:to>
      <xdr:col>7</xdr:col>
      <xdr:colOff>796925</xdr:colOff>
      <xdr:row>28</xdr:row>
      <xdr:rowOff>15875</xdr:rowOff>
    </xdr:to>
    <xdr:sp macro="" textlink="">
      <xdr:nvSpPr>
        <xdr:cNvPr id="18" name="Rettangolo con angoli arrotondati 17">
          <a:extLst>
            <a:ext uri="{FF2B5EF4-FFF2-40B4-BE49-F238E27FC236}">
              <a16:creationId xmlns:a16="http://schemas.microsoft.com/office/drawing/2014/main" id="{612D3529-6062-404B-A5AD-1EE3B20042F0}"/>
            </a:ext>
          </a:extLst>
        </xdr:cNvPr>
        <xdr:cNvSpPr/>
      </xdr:nvSpPr>
      <xdr:spPr>
        <a:xfrm>
          <a:off x="2270124" y="4676775"/>
          <a:ext cx="2403476" cy="473075"/>
        </a:xfrm>
        <a:prstGeom prst="roundRect">
          <a:avLst/>
        </a:prstGeom>
        <a:solidFill>
          <a:schemeClr val="accent1">
            <a:alpha val="14118"/>
          </a:schemeClr>
        </a:solidFill>
        <a:ln>
          <a:solidFill>
            <a:srgbClr val="4F72E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8</xdr:col>
      <xdr:colOff>165099</xdr:colOff>
      <xdr:row>25</xdr:row>
      <xdr:rowOff>73025</xdr:rowOff>
    </xdr:from>
    <xdr:to>
      <xdr:col>11</xdr:col>
      <xdr:colOff>228600</xdr:colOff>
      <xdr:row>28</xdr:row>
      <xdr:rowOff>19050</xdr:rowOff>
    </xdr:to>
    <xdr:sp macro="" textlink="">
      <xdr:nvSpPr>
        <xdr:cNvPr id="19" name="Rettangolo con angoli arrotondati 18">
          <a:extLst>
            <a:ext uri="{FF2B5EF4-FFF2-40B4-BE49-F238E27FC236}">
              <a16:creationId xmlns:a16="http://schemas.microsoft.com/office/drawing/2014/main" id="{12CD8D11-D0AB-4224-9817-F8116A75768D}"/>
            </a:ext>
          </a:extLst>
        </xdr:cNvPr>
        <xdr:cNvSpPr/>
      </xdr:nvSpPr>
      <xdr:spPr>
        <a:xfrm>
          <a:off x="4879974" y="4673600"/>
          <a:ext cx="1930401" cy="479425"/>
        </a:xfrm>
        <a:prstGeom prst="roundRect">
          <a:avLst/>
        </a:prstGeom>
        <a:solidFill>
          <a:schemeClr val="accent1">
            <a:alpha val="14118"/>
          </a:schemeClr>
        </a:solidFill>
        <a:ln>
          <a:solidFill>
            <a:srgbClr val="4F72E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0</xdr:col>
      <xdr:colOff>431799</xdr:colOff>
      <xdr:row>30</xdr:row>
      <xdr:rowOff>158750</xdr:rowOff>
    </xdr:from>
    <xdr:to>
      <xdr:col>4</xdr:col>
      <xdr:colOff>180975</xdr:colOff>
      <xdr:row>33</xdr:row>
      <xdr:rowOff>6350</xdr:rowOff>
    </xdr:to>
    <xdr:sp macro="" textlink="">
      <xdr:nvSpPr>
        <xdr:cNvPr id="20" name="Rettangolo con angoli arrotondati 19">
          <a:extLst>
            <a:ext uri="{FF2B5EF4-FFF2-40B4-BE49-F238E27FC236}">
              <a16:creationId xmlns:a16="http://schemas.microsoft.com/office/drawing/2014/main" id="{BFF2F99B-1D29-4D97-A267-47ABA4021D35}"/>
            </a:ext>
          </a:extLst>
        </xdr:cNvPr>
        <xdr:cNvSpPr/>
      </xdr:nvSpPr>
      <xdr:spPr>
        <a:xfrm>
          <a:off x="431799" y="5664200"/>
          <a:ext cx="1863726" cy="476250"/>
        </a:xfrm>
        <a:prstGeom prst="roundRect">
          <a:avLst/>
        </a:prstGeom>
        <a:solidFill>
          <a:schemeClr val="accent1">
            <a:alpha val="14118"/>
          </a:schemeClr>
        </a:solidFill>
        <a:ln>
          <a:solidFill>
            <a:srgbClr val="4F72E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4</xdr:col>
      <xdr:colOff>323850</xdr:colOff>
      <xdr:row>30</xdr:row>
      <xdr:rowOff>152400</xdr:rowOff>
    </xdr:from>
    <xdr:to>
      <xdr:col>7</xdr:col>
      <xdr:colOff>514350</xdr:colOff>
      <xdr:row>33</xdr:row>
      <xdr:rowOff>6350</xdr:rowOff>
    </xdr:to>
    <xdr:sp macro="" textlink="">
      <xdr:nvSpPr>
        <xdr:cNvPr id="21" name="Rettangolo con angoli arrotondati 20">
          <a:extLst>
            <a:ext uri="{FF2B5EF4-FFF2-40B4-BE49-F238E27FC236}">
              <a16:creationId xmlns:a16="http://schemas.microsoft.com/office/drawing/2014/main" id="{45B673B9-E0F8-4B85-BE14-CCE53C60582B}"/>
            </a:ext>
          </a:extLst>
        </xdr:cNvPr>
        <xdr:cNvSpPr/>
      </xdr:nvSpPr>
      <xdr:spPr>
        <a:xfrm>
          <a:off x="2438400" y="5657850"/>
          <a:ext cx="1952625" cy="482600"/>
        </a:xfrm>
        <a:prstGeom prst="roundRect">
          <a:avLst/>
        </a:prstGeom>
        <a:solidFill>
          <a:schemeClr val="accent1">
            <a:alpha val="14118"/>
          </a:schemeClr>
        </a:solidFill>
        <a:ln>
          <a:solidFill>
            <a:srgbClr val="4F72E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7</xdr:col>
      <xdr:colOff>752474</xdr:colOff>
      <xdr:row>30</xdr:row>
      <xdr:rowOff>158750</xdr:rowOff>
    </xdr:from>
    <xdr:to>
      <xdr:col>12</xdr:col>
      <xdr:colOff>47624</xdr:colOff>
      <xdr:row>33</xdr:row>
      <xdr:rowOff>19050</xdr:rowOff>
    </xdr:to>
    <xdr:sp macro="" textlink="">
      <xdr:nvSpPr>
        <xdr:cNvPr id="22" name="Rettangolo con angoli arrotondati 21">
          <a:extLst>
            <a:ext uri="{FF2B5EF4-FFF2-40B4-BE49-F238E27FC236}">
              <a16:creationId xmlns:a16="http://schemas.microsoft.com/office/drawing/2014/main" id="{0A545F0A-61CA-4113-B277-03CC640FCCD6}"/>
            </a:ext>
          </a:extLst>
        </xdr:cNvPr>
        <xdr:cNvSpPr/>
      </xdr:nvSpPr>
      <xdr:spPr>
        <a:xfrm>
          <a:off x="4629149" y="5664200"/>
          <a:ext cx="2257425" cy="488950"/>
        </a:xfrm>
        <a:prstGeom prst="roundRect">
          <a:avLst/>
        </a:prstGeom>
        <a:solidFill>
          <a:schemeClr val="accent1">
            <a:alpha val="14118"/>
          </a:schemeClr>
        </a:solidFill>
        <a:ln>
          <a:solidFill>
            <a:srgbClr val="4F72E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0</xdr:col>
      <xdr:colOff>422275</xdr:colOff>
      <xdr:row>34</xdr:row>
      <xdr:rowOff>9525</xdr:rowOff>
    </xdr:from>
    <xdr:to>
      <xdr:col>3</xdr:col>
      <xdr:colOff>628651</xdr:colOff>
      <xdr:row>36</xdr:row>
      <xdr:rowOff>44450</xdr:rowOff>
    </xdr:to>
    <xdr:sp macro="" textlink="">
      <xdr:nvSpPr>
        <xdr:cNvPr id="23" name="Rettangolo con angoli arrotondati 22">
          <a:extLst>
            <a:ext uri="{FF2B5EF4-FFF2-40B4-BE49-F238E27FC236}">
              <a16:creationId xmlns:a16="http://schemas.microsoft.com/office/drawing/2014/main" id="{DD3B121D-4203-4542-B351-27CA137B6E29}"/>
            </a:ext>
          </a:extLst>
        </xdr:cNvPr>
        <xdr:cNvSpPr/>
      </xdr:nvSpPr>
      <xdr:spPr>
        <a:xfrm>
          <a:off x="422275" y="6324600"/>
          <a:ext cx="1635126" cy="482600"/>
        </a:xfrm>
        <a:prstGeom prst="roundRect">
          <a:avLst/>
        </a:prstGeom>
        <a:solidFill>
          <a:schemeClr val="accent1">
            <a:alpha val="14118"/>
          </a:schemeClr>
        </a:solidFill>
        <a:ln>
          <a:solidFill>
            <a:srgbClr val="4F72E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4</xdr:col>
      <xdr:colOff>130175</xdr:colOff>
      <xdr:row>34</xdr:row>
      <xdr:rowOff>9525</xdr:rowOff>
    </xdr:from>
    <xdr:to>
      <xdr:col>6</xdr:col>
      <xdr:colOff>638175</xdr:colOff>
      <xdr:row>36</xdr:row>
      <xdr:rowOff>44450</xdr:rowOff>
    </xdr:to>
    <xdr:sp macro="" textlink="">
      <xdr:nvSpPr>
        <xdr:cNvPr id="24" name="Rettangolo con angoli arrotondati 23">
          <a:extLst>
            <a:ext uri="{FF2B5EF4-FFF2-40B4-BE49-F238E27FC236}">
              <a16:creationId xmlns:a16="http://schemas.microsoft.com/office/drawing/2014/main" id="{8742D1FE-7B65-49A0-9304-C1CB698FA2FC}"/>
            </a:ext>
          </a:extLst>
        </xdr:cNvPr>
        <xdr:cNvSpPr/>
      </xdr:nvSpPr>
      <xdr:spPr>
        <a:xfrm>
          <a:off x="2244725" y="6324600"/>
          <a:ext cx="1565275" cy="482600"/>
        </a:xfrm>
        <a:prstGeom prst="roundRect">
          <a:avLst/>
        </a:prstGeom>
        <a:solidFill>
          <a:schemeClr val="accent1">
            <a:alpha val="14118"/>
          </a:schemeClr>
        </a:solidFill>
        <a:ln>
          <a:solidFill>
            <a:srgbClr val="4F72E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7</xdr:col>
      <xdr:colOff>111125</xdr:colOff>
      <xdr:row>34</xdr:row>
      <xdr:rowOff>9525</xdr:rowOff>
    </xdr:from>
    <xdr:to>
      <xdr:col>8</xdr:col>
      <xdr:colOff>762000</xdr:colOff>
      <xdr:row>36</xdr:row>
      <xdr:rowOff>44450</xdr:rowOff>
    </xdr:to>
    <xdr:sp macro="" textlink="">
      <xdr:nvSpPr>
        <xdr:cNvPr id="25" name="Rettangolo con angoli arrotondati 24">
          <a:extLst>
            <a:ext uri="{FF2B5EF4-FFF2-40B4-BE49-F238E27FC236}">
              <a16:creationId xmlns:a16="http://schemas.microsoft.com/office/drawing/2014/main" id="{FAF739CB-C1FC-4CBD-B60F-DBE5C358DDB5}"/>
            </a:ext>
          </a:extLst>
        </xdr:cNvPr>
        <xdr:cNvSpPr/>
      </xdr:nvSpPr>
      <xdr:spPr>
        <a:xfrm>
          <a:off x="3987800" y="6324600"/>
          <a:ext cx="1489075" cy="482600"/>
        </a:xfrm>
        <a:prstGeom prst="roundRect">
          <a:avLst/>
        </a:prstGeom>
        <a:solidFill>
          <a:schemeClr val="accent1">
            <a:alpha val="14118"/>
          </a:schemeClr>
        </a:solidFill>
        <a:ln>
          <a:solidFill>
            <a:srgbClr val="4F72E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165100</xdr:colOff>
      <xdr:row>1</xdr:row>
      <xdr:rowOff>95250</xdr:rowOff>
    </xdr:from>
    <xdr:to>
      <xdr:col>12</xdr:col>
      <xdr:colOff>107950</xdr:colOff>
      <xdr:row>44</xdr:row>
      <xdr:rowOff>152400</xdr:rowOff>
    </xdr:to>
    <xdr:sp macro="" textlink="">
      <xdr:nvSpPr>
        <xdr:cNvPr id="3" name="Rettangolo con angoli arrotondati 2">
          <a:extLst>
            <a:ext uri="{FF2B5EF4-FFF2-40B4-BE49-F238E27FC236}">
              <a16:creationId xmlns:a16="http://schemas.microsoft.com/office/drawing/2014/main" id="{9362EA8A-694E-4C5F-AEB1-9403F7DD7E3C}"/>
            </a:ext>
          </a:extLst>
        </xdr:cNvPr>
        <xdr:cNvSpPr/>
      </xdr:nvSpPr>
      <xdr:spPr>
        <a:xfrm>
          <a:off x="165100" y="476250"/>
          <a:ext cx="6743700" cy="8070850"/>
        </a:xfrm>
        <a:prstGeom prst="roundRect">
          <a:avLst>
            <a:gd name="adj" fmla="val 1631"/>
          </a:avLst>
        </a:prstGeom>
        <a:noFill/>
        <a:ln w="19050">
          <a:solidFill>
            <a:srgbClr val="00B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433293</xdr:colOff>
      <xdr:row>24</xdr:row>
      <xdr:rowOff>14942</xdr:rowOff>
    </xdr:from>
    <xdr:to>
      <xdr:col>5</xdr:col>
      <xdr:colOff>22412</xdr:colOff>
      <xdr:row>39</xdr:row>
      <xdr:rowOff>4482</xdr:rowOff>
    </xdr:to>
    <xdr:graphicFrame macro="">
      <xdr:nvGraphicFramePr>
        <xdr:cNvPr id="2" name="Grafico 1">
          <a:extLst>
            <a:ext uri="{FF2B5EF4-FFF2-40B4-BE49-F238E27FC236}">
              <a16:creationId xmlns:a16="http://schemas.microsoft.com/office/drawing/2014/main" id="{7930B9FA-A517-24F8-16BE-436991F3AB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5638E-F465-422C-9C72-E0EFEEECEE5C}">
  <sheetPr>
    <tabColor rgb="FF92D050"/>
  </sheetPr>
  <dimension ref="A1:M39"/>
  <sheetViews>
    <sheetView view="pageLayout" zoomScale="85" zoomScaleNormal="100" zoomScalePageLayoutView="85" workbookViewId="0">
      <selection activeCell="L11" sqref="L11"/>
    </sheetView>
  </sheetViews>
  <sheetFormatPr defaultRowHeight="14.4" x14ac:dyDescent="0.3"/>
  <cols>
    <col min="1" max="1" width="3" customWidth="1"/>
    <col min="2" max="2" width="9.5546875" customWidth="1"/>
    <col min="3" max="3" width="4.21875" customWidth="1"/>
    <col min="4" max="4" width="9.5546875" customWidth="1"/>
    <col min="5" max="5" width="5.21875" customWidth="1"/>
    <col min="6" max="6" width="8.109375" customWidth="1"/>
    <col min="7" max="7" width="9.21875" customWidth="1"/>
    <col min="8" max="8" width="9.109375" customWidth="1"/>
    <col min="9" max="9" width="14.21875" customWidth="1"/>
    <col min="10" max="10" width="13.109375" customWidth="1"/>
    <col min="11" max="11" width="2.21875" customWidth="1"/>
    <col min="12" max="12" width="7.6640625" customWidth="1"/>
    <col min="13" max="13" width="1.88671875" customWidth="1"/>
  </cols>
  <sheetData>
    <row r="1" spans="1:13" ht="14.55" customHeight="1" x14ac:dyDescent="0.3">
      <c r="A1" s="73"/>
      <c r="B1" s="73"/>
      <c r="C1" s="73"/>
      <c r="D1" s="73"/>
      <c r="E1" s="73"/>
      <c r="F1" s="73"/>
      <c r="G1" s="73"/>
      <c r="H1" s="73"/>
      <c r="I1" s="73"/>
      <c r="J1" s="73"/>
      <c r="K1" s="73"/>
      <c r="L1" s="73"/>
      <c r="M1" s="40"/>
    </row>
    <row r="2" spans="1:13" ht="14.55" customHeight="1" x14ac:dyDescent="0.3">
      <c r="A2" s="73"/>
      <c r="B2" s="73"/>
      <c r="C2" s="73"/>
      <c r="D2" s="73"/>
      <c r="E2" s="73"/>
      <c r="F2" s="73"/>
      <c r="G2" s="73"/>
      <c r="H2" s="73"/>
      <c r="I2" s="73"/>
      <c r="J2" s="73"/>
      <c r="K2" s="73"/>
      <c r="L2" s="73"/>
      <c r="M2" s="40"/>
    </row>
    <row r="3" spans="1:13" x14ac:dyDescent="0.3">
      <c r="A3" s="69"/>
      <c r="B3" s="69"/>
      <c r="C3" s="69"/>
      <c r="D3" s="69"/>
      <c r="E3" s="69"/>
      <c r="F3" s="69"/>
      <c r="G3" s="69"/>
      <c r="H3" s="69"/>
      <c r="I3" s="69"/>
      <c r="J3" s="69"/>
      <c r="K3" s="69"/>
      <c r="L3" s="69"/>
      <c r="M3" s="40"/>
    </row>
    <row r="4" spans="1:13" x14ac:dyDescent="0.3">
      <c r="A4" s="69"/>
      <c r="B4" s="69"/>
      <c r="C4" s="69"/>
      <c r="D4" s="69"/>
      <c r="E4" s="69"/>
      <c r="F4" s="69"/>
      <c r="G4" s="69"/>
      <c r="H4" s="69"/>
      <c r="I4" s="69"/>
      <c r="J4" s="69"/>
      <c r="K4" s="69"/>
      <c r="L4" s="40"/>
      <c r="M4" s="40"/>
    </row>
    <row r="5" spans="1:13" ht="4.95" customHeight="1" x14ac:dyDescent="0.3">
      <c r="A5" s="69"/>
      <c r="B5" s="69"/>
      <c r="C5" s="69"/>
      <c r="D5" s="69"/>
      <c r="E5" s="69"/>
      <c r="F5" s="69"/>
      <c r="G5" s="69"/>
      <c r="H5" s="69"/>
      <c r="I5" s="69"/>
      <c r="J5" s="69"/>
      <c r="K5" s="69"/>
      <c r="L5" s="40"/>
      <c r="M5" s="40"/>
    </row>
    <row r="6" spans="1:13" x14ac:dyDescent="0.3">
      <c r="A6" s="69"/>
      <c r="B6" s="69"/>
      <c r="C6" s="69"/>
      <c r="D6" s="69"/>
      <c r="E6" s="69"/>
      <c r="F6" s="69"/>
      <c r="G6" s="69"/>
      <c r="H6" s="69"/>
      <c r="I6" s="69"/>
      <c r="J6" s="69"/>
      <c r="K6" s="69"/>
      <c r="L6" s="40"/>
      <c r="M6" s="40"/>
    </row>
    <row r="7" spans="1:13" ht="4.5" customHeight="1" x14ac:dyDescent="0.3">
      <c r="A7" s="69"/>
      <c r="B7" s="69"/>
      <c r="C7" s="69"/>
      <c r="D7" s="69"/>
      <c r="E7" s="69"/>
      <c r="F7" s="69"/>
      <c r="G7" s="69"/>
      <c r="H7" s="69"/>
      <c r="I7" s="69"/>
      <c r="J7" s="69"/>
      <c r="K7" s="69"/>
      <c r="L7" s="40"/>
      <c r="M7" s="40"/>
    </row>
    <row r="8" spans="1:13" ht="14.55" customHeight="1" x14ac:dyDescent="0.3">
      <c r="A8" s="69"/>
      <c r="B8" s="69"/>
      <c r="C8" s="69"/>
      <c r="D8" s="69"/>
      <c r="E8" s="69"/>
      <c r="F8" s="69"/>
      <c r="G8" s="69"/>
      <c r="H8" s="69"/>
      <c r="I8" s="69"/>
      <c r="J8" s="69"/>
      <c r="K8" s="69"/>
      <c r="L8" s="40"/>
      <c r="M8" s="40"/>
    </row>
    <row r="9" spans="1:13" ht="31.5" customHeight="1" x14ac:dyDescent="0.3">
      <c r="A9" s="69"/>
      <c r="B9" s="69"/>
      <c r="C9" s="69"/>
      <c r="D9" s="69"/>
      <c r="E9" s="69"/>
      <c r="F9" s="69"/>
      <c r="G9" s="69"/>
      <c r="H9" s="69"/>
      <c r="I9" s="69"/>
      <c r="J9" s="69"/>
      <c r="K9" s="69"/>
      <c r="L9" s="40"/>
      <c r="M9" s="40"/>
    </row>
    <row r="10" spans="1:13" x14ac:dyDescent="0.3">
      <c r="A10" s="69"/>
      <c r="B10" s="69"/>
      <c r="C10" s="69"/>
      <c r="D10" s="69"/>
      <c r="E10" s="69"/>
      <c r="F10" s="69"/>
      <c r="G10" s="69"/>
      <c r="H10" s="69"/>
      <c r="I10" s="69"/>
      <c r="J10" s="69"/>
      <c r="K10" s="69"/>
      <c r="L10" s="40"/>
      <c r="M10" s="40"/>
    </row>
    <row r="11" spans="1:13" x14ac:dyDescent="0.3">
      <c r="A11" s="69"/>
      <c r="B11" s="69"/>
      <c r="C11" s="69"/>
      <c r="D11" s="69"/>
      <c r="E11" s="69"/>
      <c r="F11" s="69"/>
      <c r="G11" s="69"/>
      <c r="H11" s="69"/>
      <c r="I11" s="69"/>
      <c r="J11" s="69"/>
      <c r="K11" s="69"/>
      <c r="L11" s="40"/>
      <c r="M11" s="40"/>
    </row>
    <row r="12" spans="1:13" x14ac:dyDescent="0.3">
      <c r="A12" s="69"/>
      <c r="B12" s="69"/>
      <c r="C12" s="69"/>
      <c r="D12" s="69"/>
      <c r="E12" s="69"/>
      <c r="F12" s="69"/>
      <c r="G12" s="69"/>
      <c r="H12" s="69"/>
      <c r="I12" s="69"/>
      <c r="J12" s="69"/>
      <c r="K12" s="69"/>
      <c r="L12" s="40"/>
      <c r="M12" s="40"/>
    </row>
    <row r="13" spans="1:13" x14ac:dyDescent="0.3">
      <c r="A13" s="69"/>
      <c r="B13" s="69"/>
      <c r="C13" s="69"/>
      <c r="D13" s="69"/>
      <c r="E13" s="69"/>
      <c r="F13" s="69"/>
      <c r="G13" s="69"/>
      <c r="H13" s="69"/>
      <c r="I13" s="69"/>
      <c r="J13" s="69"/>
      <c r="K13" s="69"/>
      <c r="L13" s="40"/>
      <c r="M13" s="40"/>
    </row>
    <row r="14" spans="1:13" x14ac:dyDescent="0.3">
      <c r="A14" s="69"/>
      <c r="B14" s="69"/>
      <c r="C14" s="69"/>
      <c r="D14" s="69"/>
      <c r="E14" s="69"/>
      <c r="F14" s="69"/>
      <c r="G14" s="69"/>
      <c r="H14" s="69"/>
      <c r="I14" s="69"/>
      <c r="J14" s="69"/>
      <c r="K14" s="69"/>
      <c r="L14" s="40"/>
      <c r="M14" s="40"/>
    </row>
    <row r="15" spans="1:13" x14ac:dyDescent="0.3">
      <c r="A15" s="69"/>
      <c r="B15" s="69"/>
      <c r="C15" s="69"/>
      <c r="D15" s="69"/>
      <c r="E15" s="69"/>
      <c r="F15" s="69"/>
      <c r="G15" s="69"/>
      <c r="H15" s="69"/>
      <c r="I15" s="69"/>
      <c r="J15" s="69"/>
      <c r="K15" s="69"/>
      <c r="L15" s="40"/>
      <c r="M15" s="40"/>
    </row>
    <row r="16" spans="1:13" x14ac:dyDescent="0.3">
      <c r="A16" s="69"/>
      <c r="B16" s="69"/>
      <c r="C16" s="69"/>
      <c r="D16" s="69"/>
      <c r="E16" s="69"/>
      <c r="F16" s="69"/>
      <c r="G16" s="69"/>
      <c r="H16" s="69"/>
      <c r="I16" s="69"/>
      <c r="J16" s="69"/>
      <c r="K16" s="69"/>
      <c r="L16" s="40"/>
      <c r="M16" s="40"/>
    </row>
    <row r="17" spans="1:13" x14ac:dyDescent="0.3">
      <c r="A17" s="69"/>
      <c r="B17" s="69"/>
      <c r="C17" s="69"/>
      <c r="D17" s="69"/>
      <c r="E17" s="69"/>
      <c r="F17" s="69"/>
      <c r="G17" s="69"/>
      <c r="H17" s="69"/>
      <c r="I17" s="69"/>
      <c r="J17" s="69"/>
      <c r="K17" s="69"/>
      <c r="L17" s="40"/>
      <c r="M17" s="40"/>
    </row>
    <row r="18" spans="1:13" x14ac:dyDescent="0.3">
      <c r="A18" s="42"/>
      <c r="B18" s="69"/>
      <c r="C18" s="69"/>
      <c r="D18" s="69"/>
      <c r="E18" s="69"/>
      <c r="F18" s="69"/>
      <c r="G18" s="69"/>
      <c r="H18" s="69"/>
      <c r="I18" s="69"/>
      <c r="J18" s="69"/>
      <c r="K18" s="69"/>
      <c r="L18" s="40"/>
      <c r="M18" s="40"/>
    </row>
    <row r="19" spans="1:13" ht="21" x14ac:dyDescent="0.4">
      <c r="A19" s="86" t="s">
        <v>165</v>
      </c>
      <c r="B19" s="86"/>
      <c r="C19" s="86"/>
      <c r="D19" s="86"/>
      <c r="E19" s="86"/>
      <c r="F19" s="86"/>
      <c r="G19" s="86"/>
      <c r="H19" s="86"/>
      <c r="I19" s="86"/>
      <c r="J19" s="86"/>
      <c r="K19" s="86"/>
      <c r="L19" s="86"/>
      <c r="M19" s="86"/>
    </row>
    <row r="20" spans="1:13" ht="40.049999999999997" customHeight="1" x14ac:dyDescent="0.3">
      <c r="A20" s="87" t="s">
        <v>168</v>
      </c>
      <c r="B20" s="87"/>
      <c r="C20" s="87"/>
      <c r="D20" s="87"/>
      <c r="E20" s="87"/>
      <c r="F20" s="87"/>
      <c r="G20" s="87"/>
      <c r="H20" s="87"/>
      <c r="I20" s="87"/>
      <c r="J20" s="87"/>
      <c r="K20" s="87"/>
      <c r="L20" s="87"/>
      <c r="M20" s="87"/>
    </row>
    <row r="21" spans="1:13" ht="69.45" customHeight="1" x14ac:dyDescent="0.3">
      <c r="A21" s="88" t="s">
        <v>167</v>
      </c>
      <c r="B21" s="88"/>
      <c r="C21" s="88"/>
      <c r="D21" s="88"/>
      <c r="E21" s="88"/>
      <c r="F21" s="88"/>
      <c r="G21" s="88"/>
      <c r="H21" s="88"/>
      <c r="I21" s="88"/>
      <c r="J21" s="88"/>
      <c r="K21" s="88"/>
      <c r="L21" s="88"/>
      <c r="M21" s="88"/>
    </row>
    <row r="22" spans="1:13" x14ac:dyDescent="0.3">
      <c r="A22" s="88"/>
      <c r="B22" s="88"/>
      <c r="C22" s="88"/>
      <c r="D22" s="88"/>
      <c r="E22" s="88"/>
      <c r="F22" s="88"/>
      <c r="G22" s="88"/>
      <c r="H22" s="88"/>
      <c r="I22" s="88"/>
      <c r="J22" s="88"/>
      <c r="K22" s="88"/>
      <c r="L22" s="88"/>
      <c r="M22" s="88"/>
    </row>
    <row r="23" spans="1:13" ht="23.4" x14ac:dyDescent="0.3">
      <c r="A23" s="71"/>
      <c r="B23" s="90" t="s">
        <v>178</v>
      </c>
      <c r="C23" s="90"/>
      <c r="D23" s="90"/>
      <c r="E23" s="90"/>
      <c r="F23" s="90"/>
      <c r="G23" s="90"/>
      <c r="H23" s="90"/>
      <c r="I23" s="90"/>
      <c r="J23" s="90"/>
      <c r="K23" s="90"/>
      <c r="L23" s="90"/>
      <c r="M23" s="71"/>
    </row>
    <row r="24" spans="1:13" ht="23.4" x14ac:dyDescent="0.3">
      <c r="A24" s="71"/>
      <c r="B24" s="71"/>
      <c r="C24" s="71"/>
      <c r="D24" s="71"/>
      <c r="E24" s="71"/>
      <c r="F24" s="71"/>
      <c r="G24" s="71"/>
      <c r="H24" s="71"/>
      <c r="I24" s="71"/>
      <c r="J24" s="71"/>
      <c r="K24" s="71"/>
      <c r="L24" s="71"/>
      <c r="M24" s="71"/>
    </row>
    <row r="25" spans="1:13" ht="23.4" x14ac:dyDescent="0.3">
      <c r="A25" s="71"/>
      <c r="B25" s="71"/>
      <c r="C25" s="71"/>
      <c r="D25" s="71"/>
      <c r="E25" s="71"/>
      <c r="F25" s="71"/>
      <c r="G25" s="71"/>
      <c r="H25" s="71"/>
      <c r="I25" s="71"/>
      <c r="J25" s="71"/>
      <c r="K25" s="71"/>
      <c r="L25" s="71"/>
      <c r="M25" s="71"/>
    </row>
    <row r="26" spans="1:13" ht="23.4" x14ac:dyDescent="0.35">
      <c r="A26" s="71"/>
      <c r="B26" s="71"/>
      <c r="C26" s="71"/>
      <c r="D26" s="71"/>
      <c r="E26" s="71"/>
      <c r="F26" s="91" t="s">
        <v>179</v>
      </c>
      <c r="G26" s="91"/>
      <c r="H26" s="91"/>
      <c r="I26" s="71"/>
      <c r="J26" s="71"/>
      <c r="K26" s="71"/>
      <c r="L26" s="71"/>
      <c r="M26" s="71"/>
    </row>
    <row r="27" spans="1:13" ht="23.4" x14ac:dyDescent="0.3">
      <c r="A27" s="71"/>
      <c r="B27" s="71"/>
      <c r="C27" s="71"/>
      <c r="D27" s="71"/>
      <c r="E27" s="71"/>
      <c r="F27" s="71"/>
      <c r="G27" s="71"/>
      <c r="H27" s="71"/>
      <c r="I27" s="71"/>
      <c r="J27" s="71"/>
      <c r="K27" s="71"/>
      <c r="L27" s="71"/>
      <c r="M27" s="71"/>
    </row>
    <row r="28" spans="1:13" ht="23.4" x14ac:dyDescent="0.3">
      <c r="A28" s="71"/>
      <c r="B28" s="71"/>
      <c r="C28" s="71"/>
      <c r="D28" s="71"/>
      <c r="E28" s="71"/>
      <c r="F28" s="71"/>
      <c r="G28" s="71"/>
      <c r="H28" s="71"/>
      <c r="I28" s="71"/>
      <c r="J28" s="71"/>
      <c r="K28" s="71"/>
      <c r="L28" s="71"/>
      <c r="M28" s="71"/>
    </row>
    <row r="29" spans="1:13" ht="23.4" x14ac:dyDescent="0.3">
      <c r="A29" s="71"/>
      <c r="B29" s="71"/>
      <c r="C29" s="71"/>
      <c r="D29" s="71"/>
      <c r="E29" s="71"/>
      <c r="F29" s="71"/>
      <c r="G29" s="71"/>
      <c r="H29" s="71"/>
      <c r="I29" s="71"/>
      <c r="J29" s="71"/>
      <c r="K29" s="71"/>
      <c r="L29" s="71"/>
      <c r="M29" s="71"/>
    </row>
    <row r="30" spans="1:13" x14ac:dyDescent="0.3">
      <c r="A30" s="42"/>
      <c r="B30" s="69"/>
      <c r="C30" s="69"/>
      <c r="D30" s="69"/>
      <c r="E30" s="69"/>
      <c r="F30" s="69"/>
      <c r="G30" s="69"/>
      <c r="H30" s="69"/>
      <c r="I30" s="69"/>
      <c r="J30" s="69"/>
      <c r="K30" s="69"/>
      <c r="L30" s="40"/>
      <c r="M30" s="40"/>
    </row>
    <row r="31" spans="1:13" ht="14.55" customHeight="1" x14ac:dyDescent="0.3">
      <c r="A31" s="42"/>
      <c r="B31" s="89" t="s">
        <v>169</v>
      </c>
      <c r="C31" s="89"/>
      <c r="D31" s="89"/>
      <c r="E31" s="89"/>
      <c r="F31" s="89"/>
      <c r="G31" s="89"/>
      <c r="H31" s="89"/>
      <c r="I31" s="89"/>
      <c r="J31" s="89"/>
      <c r="K31" s="89"/>
      <c r="L31" s="89"/>
      <c r="M31" s="72"/>
    </row>
    <row r="32" spans="1:13" x14ac:dyDescent="0.3">
      <c r="A32" s="42"/>
      <c r="B32" s="89"/>
      <c r="C32" s="89"/>
      <c r="D32" s="89"/>
      <c r="E32" s="89"/>
      <c r="F32" s="89"/>
      <c r="G32" s="89"/>
      <c r="H32" s="89"/>
      <c r="I32" s="89"/>
      <c r="J32" s="89"/>
      <c r="K32" s="89"/>
      <c r="L32" s="89"/>
      <c r="M32" s="72"/>
    </row>
    <row r="33" spans="1:13" x14ac:dyDescent="0.3">
      <c r="A33" s="42"/>
      <c r="B33" s="89"/>
      <c r="C33" s="89"/>
      <c r="D33" s="89"/>
      <c r="E33" s="89"/>
      <c r="F33" s="89"/>
      <c r="G33" s="89"/>
      <c r="H33" s="89"/>
      <c r="I33" s="89"/>
      <c r="J33" s="89"/>
      <c r="K33" s="89"/>
      <c r="L33" s="89"/>
      <c r="M33" s="72"/>
    </row>
    <row r="34" spans="1:13" x14ac:dyDescent="0.3">
      <c r="A34" s="42"/>
      <c r="B34" s="89"/>
      <c r="C34" s="89"/>
      <c r="D34" s="89"/>
      <c r="E34" s="89"/>
      <c r="F34" s="89"/>
      <c r="G34" s="89"/>
      <c r="H34" s="89"/>
      <c r="I34" s="89"/>
      <c r="J34" s="89"/>
      <c r="K34" s="89"/>
      <c r="L34" s="89"/>
      <c r="M34" s="72"/>
    </row>
    <row r="35" spans="1:13" ht="9" customHeight="1" x14ac:dyDescent="0.3">
      <c r="A35" s="42"/>
      <c r="B35" s="89"/>
      <c r="C35" s="89"/>
      <c r="D35" s="89"/>
      <c r="E35" s="89"/>
      <c r="F35" s="89"/>
      <c r="G35" s="89"/>
      <c r="H35" s="89"/>
      <c r="I35" s="89"/>
      <c r="J35" s="89"/>
      <c r="K35" s="89"/>
      <c r="L35" s="89"/>
      <c r="M35" s="72"/>
    </row>
    <row r="36" spans="1:13" x14ac:dyDescent="0.3">
      <c r="A36" s="42"/>
      <c r="B36" s="78" t="s">
        <v>170</v>
      </c>
      <c r="C36" s="40"/>
      <c r="D36" s="40"/>
      <c r="E36" s="40"/>
      <c r="F36" s="42"/>
      <c r="G36" s="40"/>
      <c r="H36" s="40"/>
      <c r="I36" s="40"/>
      <c r="J36" s="42"/>
      <c r="K36" s="42"/>
      <c r="L36" s="42"/>
      <c r="M36" s="40"/>
    </row>
    <row r="37" spans="1:13" ht="7.5" customHeight="1" x14ac:dyDescent="0.3">
      <c r="A37" s="42"/>
      <c r="B37" s="40"/>
      <c r="C37" s="40"/>
      <c r="D37" s="40"/>
      <c r="E37" s="40"/>
      <c r="F37" s="42"/>
      <c r="G37" s="40"/>
      <c r="H37" s="40"/>
      <c r="I37" s="40"/>
      <c r="J37" s="42"/>
      <c r="K37" s="42"/>
      <c r="L37" s="42"/>
      <c r="M37" s="40"/>
    </row>
    <row r="38" spans="1:13" ht="11.55" customHeight="1" x14ac:dyDescent="0.3">
      <c r="A38" s="42"/>
      <c r="B38" s="78" t="s">
        <v>171</v>
      </c>
      <c r="C38" s="40"/>
      <c r="D38" s="40"/>
      <c r="E38" s="42"/>
      <c r="F38" s="42"/>
      <c r="G38" s="40"/>
      <c r="H38" s="40"/>
      <c r="I38" s="40"/>
      <c r="J38" s="42"/>
      <c r="K38" s="42"/>
      <c r="L38" s="42"/>
      <c r="M38" s="40"/>
    </row>
    <row r="39" spans="1:13" x14ac:dyDescent="0.3">
      <c r="A39" s="56"/>
      <c r="B39" s="55"/>
      <c r="C39" s="55"/>
      <c r="D39" s="70"/>
      <c r="E39" s="70"/>
      <c r="F39" s="55"/>
      <c r="G39" s="55"/>
      <c r="H39" s="55"/>
      <c r="I39" s="55"/>
      <c r="J39" s="55"/>
      <c r="K39" s="55"/>
      <c r="L39" s="55"/>
      <c r="M39" s="55"/>
    </row>
  </sheetData>
  <sheetProtection algorithmName="SHA-512" hashValue="8bEfkinmV77s1Yte/pUrAT8ZjkKtRte8nqKDWISBgN5LQN9Mwyshu1YgCJNr1tIE7/Z9RyGrgwP3x4eHcKjJuw==" saltValue="X1YMgMd9jFGiGvSlNYPngA==" spinCount="100000" sheet="1" selectLockedCells="1"/>
  <mergeCells count="6">
    <mergeCell ref="A19:M19"/>
    <mergeCell ref="A20:M20"/>
    <mergeCell ref="A21:M22"/>
    <mergeCell ref="B31:L35"/>
    <mergeCell ref="B23:L23"/>
    <mergeCell ref="F26:H26"/>
  </mergeCells>
  <pageMargins left="0.31496062992125984" right="0.31496062992125984" top="0.86614173228346458" bottom="0.35433070866141736" header="0.19685039370078741" footer="0.31496062992125984"/>
  <pageSetup orientation="portrait" r:id="rId1"/>
  <headerFooter>
    <oddHeader>&amp;C&amp;G</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86702-74D3-4917-AC07-2669AC154FB8}">
  <sheetPr>
    <tabColor rgb="FF92D050"/>
  </sheetPr>
  <dimension ref="A1:M51"/>
  <sheetViews>
    <sheetView view="pageLayout" topLeftCell="A5" zoomScaleNormal="100" workbookViewId="0">
      <selection activeCell="I16" sqref="I16"/>
    </sheetView>
  </sheetViews>
  <sheetFormatPr defaultRowHeight="14.4" x14ac:dyDescent="0.3"/>
  <cols>
    <col min="1" max="1" width="6.109375" customWidth="1"/>
    <col min="2" max="2" width="9.5546875" customWidth="1"/>
    <col min="3" max="3" width="4.21875" customWidth="1"/>
    <col min="4" max="4" width="9.5546875" customWidth="1"/>
    <col min="5" max="5" width="5.21875" customWidth="1"/>
    <col min="6" max="6" width="8.109375" customWidth="1"/>
    <col min="7" max="7" width="9.21875" customWidth="1"/>
    <col min="8" max="8" width="9.109375" customWidth="1"/>
    <col min="9" max="9" width="14.21875" customWidth="1"/>
    <col min="10" max="10" width="13.109375" customWidth="1"/>
    <col min="11" max="11" width="2.21875" customWidth="1"/>
    <col min="12" max="12" width="3.44140625" customWidth="1"/>
    <col min="13" max="13" width="5.33203125" customWidth="1"/>
  </cols>
  <sheetData>
    <row r="1" spans="1:13" x14ac:dyDescent="0.3">
      <c r="A1" s="99" t="s">
        <v>102</v>
      </c>
      <c r="B1" s="99"/>
      <c r="C1" s="99"/>
      <c r="D1" s="99"/>
      <c r="E1" s="99"/>
      <c r="F1" s="99"/>
      <c r="G1" s="99"/>
      <c r="H1" s="99"/>
      <c r="I1" s="99"/>
      <c r="J1" s="99"/>
      <c r="K1" s="99"/>
      <c r="L1" s="99"/>
      <c r="M1" s="40"/>
    </row>
    <row r="2" spans="1:13" x14ac:dyDescent="0.3">
      <c r="A2" s="99"/>
      <c r="B2" s="99"/>
      <c r="C2" s="99"/>
      <c r="D2" s="99"/>
      <c r="E2" s="99"/>
      <c r="F2" s="99"/>
      <c r="G2" s="99"/>
      <c r="H2" s="99"/>
      <c r="I2" s="99"/>
      <c r="J2" s="99"/>
      <c r="K2" s="99"/>
      <c r="L2" s="99"/>
      <c r="M2" s="40"/>
    </row>
    <row r="3" spans="1:13" x14ac:dyDescent="0.3">
      <c r="A3" s="100" t="s">
        <v>157</v>
      </c>
      <c r="B3" s="100"/>
      <c r="C3" s="100"/>
      <c r="D3" s="100"/>
      <c r="E3" s="100"/>
      <c r="F3" s="100"/>
      <c r="G3" s="100"/>
      <c r="H3" s="100"/>
      <c r="I3" s="100"/>
      <c r="J3" s="100"/>
      <c r="K3" s="100"/>
      <c r="L3" s="100"/>
      <c r="M3" s="40"/>
    </row>
    <row r="4" spans="1:13" x14ac:dyDescent="0.3">
      <c r="A4" s="100"/>
      <c r="B4" s="100"/>
      <c r="C4" s="100"/>
      <c r="D4" s="100"/>
      <c r="E4" s="100"/>
      <c r="F4" s="100"/>
      <c r="G4" s="100"/>
      <c r="H4" s="100"/>
      <c r="I4" s="100"/>
      <c r="J4" s="100"/>
      <c r="K4" s="100"/>
      <c r="L4" s="100"/>
      <c r="M4" s="40"/>
    </row>
    <row r="5" spans="1:13" ht="4.95" customHeight="1" x14ac:dyDescent="0.3">
      <c r="A5" s="41"/>
      <c r="B5" s="41"/>
      <c r="C5" s="41"/>
      <c r="D5" s="41"/>
      <c r="E5" s="41"/>
      <c r="F5" s="41"/>
      <c r="G5" s="41"/>
      <c r="H5" s="41"/>
      <c r="I5" s="41"/>
      <c r="J5" s="41"/>
      <c r="K5" s="41"/>
      <c r="L5" s="41"/>
      <c r="M5" s="40"/>
    </row>
    <row r="6" spans="1:13" x14ac:dyDescent="0.3">
      <c r="A6" s="41"/>
      <c r="B6" s="41"/>
      <c r="C6" s="41"/>
      <c r="D6" s="41"/>
      <c r="E6" s="41"/>
      <c r="F6" s="41"/>
      <c r="G6" s="41"/>
      <c r="H6" s="41"/>
      <c r="I6" s="41"/>
      <c r="J6" s="41"/>
      <c r="K6" s="41"/>
      <c r="L6" s="41"/>
      <c r="M6" s="40"/>
    </row>
    <row r="7" spans="1:13" ht="4.5" customHeight="1" x14ac:dyDescent="0.3">
      <c r="A7" s="41"/>
      <c r="B7" s="101" t="s">
        <v>104</v>
      </c>
      <c r="C7" s="101"/>
      <c r="D7" s="101"/>
      <c r="E7" s="101"/>
      <c r="F7" s="101"/>
      <c r="G7" s="41"/>
      <c r="H7" s="41"/>
      <c r="I7" s="41"/>
      <c r="J7" s="41"/>
      <c r="K7" s="41"/>
      <c r="L7" s="41"/>
      <c r="M7" s="40"/>
    </row>
    <row r="8" spans="1:13" ht="14.55" customHeight="1" x14ac:dyDescent="0.3">
      <c r="A8" s="41"/>
      <c r="B8" s="101"/>
      <c r="C8" s="101"/>
      <c r="D8" s="101"/>
      <c r="E8" s="101"/>
      <c r="F8" s="101"/>
      <c r="G8" s="41"/>
      <c r="H8" s="41"/>
      <c r="I8" s="41"/>
      <c r="J8" s="41"/>
      <c r="K8" s="41"/>
      <c r="L8" s="41"/>
      <c r="M8" s="40"/>
    </row>
    <row r="9" spans="1:13" ht="19.05" customHeight="1" x14ac:dyDescent="0.3">
      <c r="A9" s="42"/>
      <c r="B9" s="98" t="s">
        <v>105</v>
      </c>
      <c r="C9" s="98"/>
      <c r="D9" s="98"/>
      <c r="E9" s="98"/>
      <c r="F9" s="98"/>
      <c r="G9" s="98"/>
      <c r="H9" s="98"/>
      <c r="I9" s="98"/>
      <c r="J9" s="98"/>
      <c r="K9" s="98"/>
      <c r="L9" s="98"/>
      <c r="M9" s="40"/>
    </row>
    <row r="10" spans="1:13" x14ac:dyDescent="0.3">
      <c r="A10" s="40"/>
      <c r="B10" s="43" t="s">
        <v>166</v>
      </c>
      <c r="C10" s="44"/>
      <c r="D10" s="40"/>
      <c r="E10" s="42"/>
      <c r="F10" s="44" t="s">
        <v>89</v>
      </c>
      <c r="G10" s="44"/>
      <c r="H10" s="40"/>
      <c r="I10" s="43" t="s">
        <v>2</v>
      </c>
      <c r="J10" s="42"/>
      <c r="K10" s="40"/>
      <c r="L10" s="41"/>
      <c r="M10" s="40"/>
    </row>
    <row r="11" spans="1:13" x14ac:dyDescent="0.3">
      <c r="A11" s="40"/>
      <c r="B11" s="102" t="s">
        <v>1</v>
      </c>
      <c r="C11" s="102"/>
      <c r="D11" s="102"/>
      <c r="E11" s="42"/>
      <c r="F11" s="102" t="s">
        <v>90</v>
      </c>
      <c r="G11" s="102"/>
      <c r="H11" s="40"/>
      <c r="I11" s="53" t="s">
        <v>14</v>
      </c>
      <c r="J11" s="42"/>
      <c r="K11" s="45"/>
      <c r="L11" s="41"/>
      <c r="M11" s="40"/>
    </row>
    <row r="12" spans="1:13" ht="22.05" customHeight="1" x14ac:dyDescent="0.3">
      <c r="A12" s="40"/>
      <c r="B12" s="43" t="s">
        <v>173</v>
      </c>
      <c r="C12" s="44"/>
      <c r="D12" s="40"/>
      <c r="E12" s="42"/>
      <c r="F12" s="44" t="s">
        <v>90</v>
      </c>
      <c r="G12" s="44"/>
      <c r="H12" s="40"/>
      <c r="I12" s="43" t="s">
        <v>92</v>
      </c>
      <c r="J12" s="42"/>
      <c r="K12" s="40"/>
      <c r="L12" s="41"/>
      <c r="M12" s="40"/>
    </row>
    <row r="13" spans="1:13" x14ac:dyDescent="0.3">
      <c r="A13" s="40"/>
      <c r="B13" s="105">
        <v>369301</v>
      </c>
      <c r="C13" s="106"/>
      <c r="D13" s="40" t="s">
        <v>61</v>
      </c>
      <c r="E13" s="79"/>
      <c r="F13" s="103">
        <v>50</v>
      </c>
      <c r="G13" s="104"/>
      <c r="H13" s="40" t="s">
        <v>37</v>
      </c>
      <c r="I13" s="85">
        <v>0.25</v>
      </c>
      <c r="J13" s="42" t="s">
        <v>32</v>
      </c>
      <c r="K13" s="40"/>
      <c r="L13" s="41"/>
      <c r="M13" s="40"/>
    </row>
    <row r="14" spans="1:13" x14ac:dyDescent="0.3">
      <c r="A14" s="40"/>
      <c r="B14" s="81" t="str">
        <f>"consigliato: "&amp;DOLLAR(B29*CalcoliFV!C5,2)</f>
        <v>consigliato: 369.301,66 €</v>
      </c>
      <c r="C14" s="80"/>
      <c r="D14" s="40"/>
      <c r="E14" s="40"/>
      <c r="F14" s="40"/>
      <c r="G14" s="40"/>
      <c r="H14" s="40"/>
      <c r="J14" s="42"/>
      <c r="K14" s="40"/>
      <c r="L14" s="41"/>
      <c r="M14" s="40"/>
    </row>
    <row r="15" spans="1:13" ht="17.55" customHeight="1" x14ac:dyDescent="0.3">
      <c r="A15" s="46"/>
      <c r="B15" s="43" t="s">
        <v>83</v>
      </c>
      <c r="C15" s="40"/>
      <c r="D15" s="40"/>
      <c r="E15" s="40"/>
      <c r="F15" s="44" t="s">
        <v>94</v>
      </c>
      <c r="G15" s="44"/>
      <c r="H15" s="44"/>
      <c r="I15" s="43" t="s">
        <v>103</v>
      </c>
      <c r="J15" s="40"/>
      <c r="K15" s="40"/>
      <c r="L15" s="40"/>
      <c r="M15" s="40"/>
    </row>
    <row r="16" spans="1:13" x14ac:dyDescent="0.3">
      <c r="A16" s="46"/>
      <c r="B16" s="53" t="s">
        <v>93</v>
      </c>
      <c r="C16" s="42"/>
      <c r="D16" s="42"/>
      <c r="E16" s="40"/>
      <c r="F16" s="54">
        <v>500000</v>
      </c>
      <c r="G16" s="47" t="s">
        <v>71</v>
      </c>
      <c r="H16" s="40"/>
      <c r="I16" s="53">
        <v>50000</v>
      </c>
      <c r="J16" s="40" t="s">
        <v>91</v>
      </c>
      <c r="K16" s="40"/>
      <c r="L16" s="40"/>
      <c r="M16" s="40"/>
    </row>
    <row r="17" spans="1:13" ht="7.05" customHeight="1" x14ac:dyDescent="0.3">
      <c r="A17" s="42"/>
      <c r="B17" s="42"/>
      <c r="C17" s="42"/>
      <c r="D17" s="42"/>
      <c r="E17" s="42"/>
      <c r="F17" s="40"/>
      <c r="G17" s="40"/>
      <c r="H17" s="40"/>
      <c r="I17" s="40"/>
      <c r="J17" s="40"/>
      <c r="K17" s="40"/>
      <c r="L17" s="40"/>
      <c r="M17" s="40"/>
    </row>
    <row r="18" spans="1:13" ht="13.05" customHeight="1" x14ac:dyDescent="0.3">
      <c r="A18" s="42"/>
      <c r="B18" s="43" t="s">
        <v>109</v>
      </c>
      <c r="C18" s="42"/>
      <c r="D18" s="42"/>
      <c r="E18" s="42"/>
      <c r="F18" s="43" t="s">
        <v>66</v>
      </c>
      <c r="G18" s="40"/>
      <c r="H18" s="42"/>
      <c r="I18" s="43" t="s">
        <v>67</v>
      </c>
      <c r="J18" s="42"/>
      <c r="K18" s="42"/>
      <c r="L18" s="42"/>
      <c r="M18" s="40"/>
    </row>
    <row r="19" spans="1:13" x14ac:dyDescent="0.3">
      <c r="A19" s="42"/>
      <c r="B19" s="61">
        <v>70</v>
      </c>
      <c r="C19" s="40" t="s">
        <v>37</v>
      </c>
      <c r="D19" s="42"/>
      <c r="E19" s="42"/>
      <c r="F19" s="61">
        <v>4</v>
      </c>
      <c r="G19" s="40" t="s">
        <v>31</v>
      </c>
      <c r="H19" s="42"/>
      <c r="I19" s="53">
        <v>3</v>
      </c>
      <c r="J19" s="40" t="s">
        <v>35</v>
      </c>
      <c r="K19" s="42"/>
      <c r="L19" s="42"/>
      <c r="M19" s="40"/>
    </row>
    <row r="20" spans="1:13" x14ac:dyDescent="0.3">
      <c r="A20" s="42"/>
      <c r="B20" s="42"/>
      <c r="C20" s="42"/>
      <c r="D20" s="42"/>
      <c r="E20" s="42"/>
      <c r="F20" s="42"/>
      <c r="G20" s="42"/>
      <c r="H20" s="42"/>
      <c r="I20" s="42"/>
      <c r="J20" s="42"/>
      <c r="K20" s="42"/>
      <c r="L20" s="42"/>
      <c r="M20" s="40"/>
    </row>
    <row r="21" spans="1:13" x14ac:dyDescent="0.3">
      <c r="A21" s="42"/>
      <c r="B21" s="40"/>
      <c r="C21" s="40"/>
      <c r="D21" s="40"/>
      <c r="E21" s="40"/>
      <c r="F21" s="42"/>
      <c r="G21" s="42"/>
      <c r="H21" s="42"/>
      <c r="I21" s="42"/>
      <c r="J21" s="42"/>
      <c r="K21" s="42"/>
      <c r="L21" s="42"/>
      <c r="M21" s="40"/>
    </row>
    <row r="22" spans="1:13" ht="3" customHeight="1" x14ac:dyDescent="0.3">
      <c r="A22" s="42"/>
      <c r="B22" s="42"/>
      <c r="C22" s="42"/>
      <c r="D22" s="42"/>
      <c r="E22" s="42"/>
      <c r="F22" s="42"/>
      <c r="G22" s="42"/>
      <c r="H22" s="42"/>
      <c r="I22" s="42"/>
      <c r="J22" s="42"/>
      <c r="K22" s="42"/>
      <c r="L22" s="42"/>
      <c r="M22" s="40"/>
    </row>
    <row r="23" spans="1:13" ht="4.05" customHeight="1" x14ac:dyDescent="0.3">
      <c r="A23" s="42"/>
      <c r="B23" s="101" t="s">
        <v>69</v>
      </c>
      <c r="C23" s="101"/>
      <c r="D23" s="101"/>
      <c r="E23" s="101"/>
      <c r="F23" s="101"/>
      <c r="G23" s="42"/>
      <c r="H23" s="42"/>
      <c r="I23" s="42"/>
      <c r="J23" s="42"/>
      <c r="K23" s="42"/>
      <c r="L23" s="42"/>
      <c r="M23" s="40"/>
    </row>
    <row r="24" spans="1:13" x14ac:dyDescent="0.3">
      <c r="A24" s="42"/>
      <c r="B24" s="101"/>
      <c r="C24" s="101"/>
      <c r="D24" s="101"/>
      <c r="E24" s="101"/>
      <c r="F24" s="101"/>
      <c r="G24" s="40"/>
      <c r="H24" s="42"/>
      <c r="I24" s="42"/>
      <c r="J24" s="42"/>
      <c r="K24" s="42"/>
      <c r="L24" s="42"/>
      <c r="M24" s="40"/>
    </row>
    <row r="25" spans="1:13" ht="13.05" customHeight="1" x14ac:dyDescent="0.3">
      <c r="A25" s="42"/>
      <c r="B25" s="98" t="s">
        <v>106</v>
      </c>
      <c r="C25" s="98"/>
      <c r="D25" s="98"/>
      <c r="E25" s="98"/>
      <c r="F25" s="98"/>
      <c r="G25" s="98"/>
      <c r="H25" s="98"/>
      <c r="I25" s="98"/>
      <c r="J25" s="98"/>
      <c r="K25" s="98"/>
      <c r="L25" s="42"/>
      <c r="M25" s="40"/>
    </row>
    <row r="26" spans="1:13" ht="4.05" customHeight="1" x14ac:dyDescent="0.3">
      <c r="A26" s="42"/>
      <c r="C26" s="42"/>
      <c r="D26" s="42"/>
      <c r="E26" s="42"/>
      <c r="F26" s="42"/>
      <c r="G26" s="42"/>
      <c r="H26" s="42"/>
      <c r="I26" s="42"/>
      <c r="J26" s="42"/>
      <c r="K26" s="42"/>
      <c r="L26" s="42"/>
      <c r="M26" s="40"/>
    </row>
    <row r="27" spans="1:13" x14ac:dyDescent="0.3">
      <c r="A27" s="40"/>
      <c r="B27" s="48" t="s">
        <v>111</v>
      </c>
      <c r="C27" s="49"/>
      <c r="D27" s="49"/>
      <c r="E27" s="49"/>
      <c r="F27" s="49"/>
      <c r="G27" s="49"/>
      <c r="H27" s="49"/>
      <c r="I27" s="49"/>
      <c r="J27" s="49"/>
      <c r="K27" s="49"/>
      <c r="L27" s="40"/>
      <c r="M27" s="40"/>
    </row>
    <row r="28" spans="1:13" ht="6.45" customHeight="1" x14ac:dyDescent="0.3">
      <c r="A28" s="40"/>
      <c r="B28" s="44"/>
      <c r="C28" s="40"/>
      <c r="D28" s="40"/>
      <c r="E28" s="40"/>
      <c r="F28" s="40"/>
      <c r="G28" s="40"/>
      <c r="H28" s="40"/>
      <c r="I28" s="40"/>
      <c r="J28" s="40"/>
      <c r="K28" s="40"/>
      <c r="L28" s="50"/>
      <c r="M28" s="40"/>
    </row>
    <row r="29" spans="1:13" ht="21" x14ac:dyDescent="0.4">
      <c r="A29" s="42"/>
      <c r="B29" s="97">
        <f>IF(FV!F11="Autoconsumo",IF(CalcoliFV!C3/(CalcoliFV!C13*CalcoliFV!C14)*CalcoliFV!C15/1000*CalcoliFV!C4&lt;FV!F16,CalcoliFV!C3/(CalcoliFV!C13*CalcoliFV!C14)*CalcoliFV!C15/1000,FV!F16/CalcoliFV!C4),CalcoliFV!C3/(CalcoliFV!C13*CalcoliFV!C14)*CalcoliFV!C15/1000)</f>
        <v>358.8937459175836</v>
      </c>
      <c r="C29" s="97"/>
      <c r="D29" s="40" t="s">
        <v>29</v>
      </c>
      <c r="E29" s="40"/>
      <c r="F29" s="96">
        <f>SUM(CalcoliFV!I5:I16)</f>
        <v>500171.81287123851</v>
      </c>
      <c r="G29" s="96"/>
      <c r="H29" s="40" t="s">
        <v>71</v>
      </c>
      <c r="I29" s="51">
        <f>F29*CalcoliFV!C19/1000</f>
        <v>100.28444848068332</v>
      </c>
      <c r="J29" s="40" t="s">
        <v>74</v>
      </c>
      <c r="K29" s="42"/>
      <c r="L29" s="42"/>
      <c r="M29" s="40"/>
    </row>
    <row r="30" spans="1:13" x14ac:dyDescent="0.3">
      <c r="A30" s="42"/>
      <c r="B30" s="44" t="s">
        <v>114</v>
      </c>
      <c r="C30" s="44"/>
      <c r="D30" s="40"/>
      <c r="E30" s="40"/>
      <c r="F30" s="93" t="s">
        <v>70</v>
      </c>
      <c r="G30" s="93"/>
      <c r="H30" s="93"/>
      <c r="I30" s="93" t="s">
        <v>113</v>
      </c>
      <c r="J30" s="93"/>
      <c r="K30" s="42"/>
      <c r="L30" s="42"/>
      <c r="M30" s="40"/>
    </row>
    <row r="31" spans="1:13" x14ac:dyDescent="0.3">
      <c r="A31" s="42"/>
      <c r="B31" s="42"/>
      <c r="C31" s="42"/>
      <c r="D31" s="40"/>
      <c r="E31" s="40"/>
      <c r="F31" s="40"/>
      <c r="G31" s="40"/>
      <c r="H31" s="42"/>
      <c r="I31" s="42"/>
      <c r="J31" s="42"/>
      <c r="K31" s="42"/>
      <c r="L31" s="42"/>
      <c r="M31" s="40"/>
    </row>
    <row r="32" spans="1:13" ht="15" customHeight="1" x14ac:dyDescent="0.3">
      <c r="A32" s="42"/>
      <c r="B32" s="48" t="s">
        <v>112</v>
      </c>
      <c r="C32" s="49"/>
      <c r="D32" s="49"/>
      <c r="E32" s="49"/>
      <c r="F32" s="49"/>
      <c r="G32" s="49"/>
      <c r="H32" s="49"/>
      <c r="I32" s="49"/>
      <c r="J32" s="49"/>
      <c r="K32" s="49"/>
      <c r="L32" s="42"/>
      <c r="M32" s="40"/>
    </row>
    <row r="33" spans="1:13" ht="8.5500000000000007" customHeight="1" x14ac:dyDescent="0.3">
      <c r="A33" s="42"/>
      <c r="B33" s="42"/>
      <c r="C33" s="42"/>
      <c r="D33" s="40"/>
      <c r="E33" s="40"/>
      <c r="F33" s="40"/>
      <c r="G33" s="40"/>
      <c r="H33" s="42"/>
      <c r="I33" s="42"/>
      <c r="J33" s="42"/>
      <c r="K33" s="42"/>
      <c r="L33" s="52"/>
      <c r="M33" s="40"/>
    </row>
    <row r="34" spans="1:13" ht="21" x14ac:dyDescent="0.4">
      <c r="A34" s="95">
        <f>SUM(CalcoliFV!C7:C8)</f>
        <v>369301</v>
      </c>
      <c r="B34" s="95"/>
      <c r="C34" s="95"/>
      <c r="D34" s="40" t="s">
        <v>61</v>
      </c>
      <c r="E34" s="95">
        <f>-PMT(FV!F19/100/12,FV!I19*12,(CalcoliFV!C8),0,1)</f>
        <v>7606.9096653574734</v>
      </c>
      <c r="F34" s="95"/>
      <c r="G34" s="40" t="str">
        <f>"€/mese per "&amp;I19&amp;" anni"</f>
        <v>€/mese per 3 anni</v>
      </c>
      <c r="H34" s="40"/>
      <c r="I34" s="96">
        <f>SUM(CalcoliFV!Q4:Q244)</f>
        <v>557377.60931325599</v>
      </c>
      <c r="J34" s="96"/>
      <c r="K34" s="40" t="s">
        <v>61</v>
      </c>
      <c r="L34" s="42"/>
      <c r="M34" s="40"/>
    </row>
    <row r="35" spans="1:13" x14ac:dyDescent="0.3">
      <c r="A35" s="42"/>
      <c r="B35" s="44" t="s">
        <v>115</v>
      </c>
      <c r="C35" s="44"/>
      <c r="D35" s="42"/>
      <c r="E35" s="40"/>
      <c r="F35" s="94" t="s">
        <v>116</v>
      </c>
      <c r="G35" s="94"/>
      <c r="H35" s="94"/>
      <c r="I35" s="43" t="s">
        <v>117</v>
      </c>
      <c r="J35" s="40"/>
      <c r="K35" s="42"/>
      <c r="L35" s="42"/>
      <c r="M35" s="40"/>
    </row>
    <row r="36" spans="1:13" x14ac:dyDescent="0.3">
      <c r="A36" s="42"/>
      <c r="B36" s="42"/>
      <c r="C36" s="40"/>
      <c r="D36" s="40"/>
      <c r="E36" s="40"/>
      <c r="F36" s="40"/>
      <c r="G36" s="40"/>
      <c r="H36" s="40"/>
      <c r="I36" s="40"/>
      <c r="J36" s="40"/>
      <c r="K36" s="42"/>
      <c r="L36" s="42"/>
      <c r="M36" s="40"/>
    </row>
    <row r="37" spans="1:13" ht="21" x14ac:dyDescent="0.4">
      <c r="A37" s="42"/>
      <c r="B37" s="96">
        <f>SUM(CalcoliFV!M5:M16)</f>
        <v>89807.737648250521</v>
      </c>
      <c r="C37" s="96"/>
      <c r="D37" s="40" t="s">
        <v>75</v>
      </c>
      <c r="E37" s="96">
        <f>-SUM(CalcoliFV!O5:O16)</f>
        <v>91282.915984289662</v>
      </c>
      <c r="F37" s="96"/>
      <c r="G37" s="40" t="s">
        <v>75</v>
      </c>
      <c r="H37" s="51">
        <f>COUNTIF(CalcoliFV!R4:R244,"&lt;="&amp;0)/12</f>
        <v>5.166666666666667</v>
      </c>
      <c r="I37" s="40" t="s">
        <v>35</v>
      </c>
      <c r="J37" s="42"/>
      <c r="K37" s="42"/>
      <c r="L37" s="42"/>
      <c r="M37" s="40"/>
    </row>
    <row r="38" spans="1:13" x14ac:dyDescent="0.3">
      <c r="A38" s="42"/>
      <c r="B38" s="94" t="s">
        <v>118</v>
      </c>
      <c r="C38" s="94"/>
      <c r="D38" s="40"/>
      <c r="E38" s="40"/>
      <c r="F38" s="43" t="s">
        <v>110</v>
      </c>
      <c r="G38" s="40"/>
      <c r="H38" s="43" t="s">
        <v>119</v>
      </c>
      <c r="J38" s="42"/>
      <c r="K38" s="42"/>
      <c r="L38" s="42"/>
      <c r="M38" s="40"/>
    </row>
    <row r="39" spans="1:13" x14ac:dyDescent="0.3">
      <c r="A39" s="42"/>
      <c r="B39" s="42"/>
      <c r="C39" s="40"/>
      <c r="D39" s="40"/>
      <c r="E39" s="40"/>
      <c r="F39" s="42"/>
      <c r="G39" s="42"/>
      <c r="H39" s="42"/>
      <c r="I39" s="42"/>
      <c r="J39" s="42"/>
      <c r="K39" s="42"/>
      <c r="L39" s="42"/>
      <c r="M39" s="40"/>
    </row>
    <row r="40" spans="1:13" x14ac:dyDescent="0.3">
      <c r="A40" s="42"/>
      <c r="B40" s="40"/>
      <c r="C40" s="40"/>
      <c r="D40" s="40"/>
      <c r="E40" s="40"/>
      <c r="F40" s="42"/>
      <c r="G40" s="40"/>
      <c r="H40" s="40"/>
      <c r="I40" s="40"/>
      <c r="J40" s="42"/>
      <c r="K40" s="42"/>
      <c r="L40" s="42"/>
      <c r="M40" s="40"/>
    </row>
    <row r="41" spans="1:13" x14ac:dyDescent="0.3">
      <c r="A41" s="42"/>
      <c r="B41" s="40"/>
      <c r="C41" s="40"/>
      <c r="D41" s="40"/>
      <c r="E41" s="40"/>
      <c r="F41" s="42"/>
      <c r="G41" s="40"/>
      <c r="H41" s="40"/>
      <c r="I41" s="40"/>
      <c r="J41" s="42"/>
      <c r="K41" s="42"/>
      <c r="L41" s="42"/>
      <c r="M41" s="40"/>
    </row>
    <row r="42" spans="1:13" x14ac:dyDescent="0.3">
      <c r="A42" s="42"/>
      <c r="B42" s="40"/>
      <c r="C42" s="40"/>
      <c r="D42" s="40"/>
      <c r="E42" s="40"/>
      <c r="F42" s="42"/>
      <c r="G42" s="40"/>
      <c r="H42" s="40"/>
      <c r="I42" s="40"/>
      <c r="J42" s="42"/>
      <c r="K42" s="42"/>
      <c r="L42" s="42"/>
      <c r="M42" s="40"/>
    </row>
    <row r="43" spans="1:13" x14ac:dyDescent="0.3">
      <c r="A43" s="42"/>
      <c r="B43" s="40"/>
      <c r="C43" s="40"/>
      <c r="D43" s="40"/>
      <c r="E43" s="40"/>
      <c r="F43" s="42"/>
      <c r="G43" s="40"/>
      <c r="H43" s="40"/>
      <c r="I43" s="40"/>
      <c r="J43" s="42"/>
      <c r="K43" s="42"/>
      <c r="L43" s="42"/>
      <c r="M43" s="40"/>
    </row>
    <row r="44" spans="1:13" x14ac:dyDescent="0.3">
      <c r="A44" s="42"/>
      <c r="B44" s="40"/>
      <c r="C44" s="40"/>
      <c r="D44" s="40"/>
      <c r="E44" s="40"/>
      <c r="F44" s="42"/>
      <c r="G44" s="40"/>
      <c r="H44" s="40"/>
      <c r="I44" s="40"/>
      <c r="J44" s="42"/>
      <c r="K44" s="42"/>
      <c r="L44" s="42"/>
      <c r="M44" s="40"/>
    </row>
    <row r="45" spans="1:13" x14ac:dyDescent="0.3">
      <c r="A45" s="42"/>
      <c r="B45" s="40"/>
      <c r="C45" s="40"/>
      <c r="D45" s="40"/>
      <c r="E45" s="42"/>
      <c r="F45" s="42"/>
      <c r="G45" s="40"/>
      <c r="H45" s="40"/>
      <c r="I45" s="40"/>
      <c r="J45" s="42"/>
      <c r="K45" s="42"/>
      <c r="L45" s="42"/>
      <c r="M45" s="40"/>
    </row>
    <row r="46" spans="1:13" x14ac:dyDescent="0.3">
      <c r="A46" s="42"/>
      <c r="B46" s="42"/>
      <c r="C46" s="42"/>
      <c r="D46" s="42"/>
      <c r="E46" s="42"/>
      <c r="F46" s="42"/>
      <c r="G46" s="40"/>
      <c r="H46" s="40"/>
      <c r="I46" s="40"/>
      <c r="J46" s="42"/>
      <c r="K46" s="42"/>
      <c r="L46" s="42"/>
      <c r="M46" s="40"/>
    </row>
    <row r="47" spans="1:13" x14ac:dyDescent="0.3">
      <c r="A47" s="42"/>
      <c r="B47" s="42"/>
      <c r="C47" s="42"/>
      <c r="D47" s="42"/>
      <c r="E47" s="42"/>
      <c r="F47" s="42"/>
      <c r="G47" s="40"/>
      <c r="H47" s="40"/>
      <c r="I47" s="40"/>
      <c r="J47" s="42"/>
      <c r="K47" s="42"/>
      <c r="L47" s="42"/>
      <c r="M47" s="40"/>
    </row>
    <row r="48" spans="1:13" x14ac:dyDescent="0.3">
      <c r="A48" s="42"/>
      <c r="B48" s="42"/>
      <c r="C48" s="42"/>
      <c r="D48" s="42"/>
      <c r="E48" s="42"/>
      <c r="F48" s="40"/>
      <c r="G48" s="40"/>
      <c r="H48" s="40"/>
      <c r="I48" s="42"/>
      <c r="J48" s="42"/>
      <c r="K48" s="42"/>
      <c r="L48" s="42"/>
      <c r="M48" s="40"/>
    </row>
    <row r="49" spans="1:13" ht="16.05" customHeight="1" x14ac:dyDescent="0.3">
      <c r="A49" s="40"/>
      <c r="B49" s="40"/>
      <c r="C49" s="40"/>
      <c r="D49" s="40"/>
      <c r="E49" s="40"/>
      <c r="F49" s="40"/>
      <c r="G49" s="40"/>
      <c r="H49" s="40"/>
      <c r="I49" s="40"/>
      <c r="J49" s="40"/>
      <c r="K49" s="40"/>
      <c r="L49" s="40"/>
      <c r="M49" s="40"/>
    </row>
    <row r="50" spans="1:13" x14ac:dyDescent="0.3">
      <c r="A50" s="40"/>
      <c r="B50" s="40"/>
      <c r="C50" s="40"/>
      <c r="D50" s="40"/>
      <c r="E50" s="40"/>
      <c r="F50" s="40"/>
      <c r="G50" s="40"/>
      <c r="H50" s="40"/>
      <c r="I50" s="40"/>
      <c r="J50" s="40"/>
      <c r="K50" s="40"/>
      <c r="L50" s="40"/>
      <c r="M50" s="40"/>
    </row>
    <row r="51" spans="1:13" x14ac:dyDescent="0.3">
      <c r="A51" s="56" t="s">
        <v>121</v>
      </c>
      <c r="B51" s="55"/>
      <c r="C51" s="55"/>
      <c r="D51" s="92">
        <f ca="1">TODAY()</f>
        <v>46022</v>
      </c>
      <c r="E51" s="92"/>
      <c r="F51" s="55"/>
      <c r="G51" s="55"/>
      <c r="H51" s="55"/>
      <c r="I51" s="55"/>
      <c r="J51" s="55"/>
      <c r="K51" s="55"/>
      <c r="L51" s="55"/>
      <c r="M51" s="55"/>
    </row>
  </sheetData>
  <sheetProtection algorithmName="SHA-512" hashValue="6bkoXtotFajI/NazLo55XTfU8K1IRr8wjeGC4Uwsft820LDD509CqmGoghfzn2xYcFy8uiT/HK6c0lSZZeQ3HQ==" saltValue="ahVAz5DazwKyAUFNB1U36w==" spinCount="100000" sheet="1" selectLockedCells="1"/>
  <mergeCells count="22">
    <mergeCell ref="A1:L2"/>
    <mergeCell ref="A3:L4"/>
    <mergeCell ref="B7:F8"/>
    <mergeCell ref="B23:F24"/>
    <mergeCell ref="F11:G11"/>
    <mergeCell ref="B11:D11"/>
    <mergeCell ref="B9:L9"/>
    <mergeCell ref="F13:G13"/>
    <mergeCell ref="B13:C13"/>
    <mergeCell ref="F29:G29"/>
    <mergeCell ref="B37:C37"/>
    <mergeCell ref="E37:F37"/>
    <mergeCell ref="B29:C29"/>
    <mergeCell ref="B25:K25"/>
    <mergeCell ref="D51:E51"/>
    <mergeCell ref="I30:J30"/>
    <mergeCell ref="F30:H30"/>
    <mergeCell ref="F35:H35"/>
    <mergeCell ref="B38:C38"/>
    <mergeCell ref="A34:C34"/>
    <mergeCell ref="E34:F34"/>
    <mergeCell ref="I34:J34"/>
  </mergeCells>
  <conditionalFormatting sqref="F13:G13">
    <cfRule type="expression" dxfId="2" priority="1">
      <formula>$F$11="Immissione"</formula>
    </cfRule>
  </conditionalFormatting>
  <conditionalFormatting sqref="I34:J34">
    <cfRule type="cellIs" dxfId="1" priority="2" operator="lessThan">
      <formula>0</formula>
    </cfRule>
  </conditionalFormatting>
  <dataValidations count="9">
    <dataValidation type="list" allowBlank="1" showInputMessage="1" showErrorMessage="1" sqref="F11" xr:uid="{21238871-4165-4FFB-A33E-24D5F270FCE2}">
      <formula1>"Autoconsumo,Immissione"</formula1>
    </dataValidation>
    <dataValidation type="list" allowBlank="1" showInputMessage="1" showErrorMessage="1" sqref="B16" xr:uid="{B4ADAC25-7D29-4CAC-8637-33BB0D8EFF99}">
      <formula1>"SI,NO"</formula1>
    </dataValidation>
    <dataValidation type="list" allowBlank="1" showInputMessage="1" showErrorMessage="1" sqref="I11" xr:uid="{358DFFBC-3540-4CE1-9B4B-27198AEC462E}">
      <formula1>"Nord,Nord-Est,Nord-Ovest,Est,Ovest,Sud,Sud-Est,Sud-Ovest"</formula1>
    </dataValidation>
    <dataValidation type="list" allowBlank="1" showInputMessage="1" showErrorMessage="1" sqref="B11" xr:uid="{F590C52D-1395-4096-8422-3E2BD8BF342B}">
      <formula1>"Bevagna,Campello sul Clitunno,Castel Ritaldi,Giano dell'Umbria,Gualdo Cattaneo,Massa Martana,Montefalco,Trevi"</formula1>
    </dataValidation>
    <dataValidation type="decimal" allowBlank="1" showInputMessage="1" showErrorMessage="1" sqref="F16" xr:uid="{D36C7E8B-EC9B-4DAB-92CC-2F56E1DD6682}">
      <formula1>0</formula1>
      <formula2>500000</formula2>
    </dataValidation>
    <dataValidation type="decimal" allowBlank="1" showInputMessage="1" showErrorMessage="1" sqref="I16" xr:uid="{CA74A2EC-1198-461C-AA00-36D816A4B2DA}">
      <formula1>0</formula1>
      <formula2>50000</formula2>
    </dataValidation>
    <dataValidation type="decimal" allowBlank="1" showInputMessage="1" showErrorMessage="1" sqref="B19" xr:uid="{3575B600-80F3-4F0E-A04C-22D885FD2FF5}">
      <formula1>0</formula1>
      <formula2>100</formula2>
    </dataValidation>
    <dataValidation type="decimal" allowBlank="1" showInputMessage="1" showErrorMessage="1" sqref="F19" xr:uid="{776F9D7B-AE7E-4355-A50E-FDC19B6F5FAC}">
      <formula1>0.5</formula1>
      <formula2>15</formula2>
    </dataValidation>
    <dataValidation type="whole" allowBlank="1" showInputMessage="1" showErrorMessage="1" sqref="I19" xr:uid="{FBE8AE95-945B-4ACC-B13C-66027C2F20C4}">
      <formula1>3</formula1>
      <formula2>20</formula2>
    </dataValidation>
  </dataValidations>
  <pageMargins left="0.31496062992125984" right="0.31496062992125984" top="0.86614173228346458" bottom="0.35433070866141736" header="0.19685039370078741" footer="0.31496062992125984"/>
  <pageSetup orientation="portrait" r:id="rId1"/>
  <headerFooter>
    <oddHeader>&amp;C&amp;G</oddHeader>
  </headerFooter>
  <ignoredErrors>
    <ignoredError sqref="B14" unlockedFormula="1"/>
  </ignoredError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0D8E4-D3C4-4F94-A0C9-0A6C2F07F5F5}">
  <sheetPr>
    <tabColor rgb="FF92D050"/>
  </sheetPr>
  <dimension ref="A1:M51"/>
  <sheetViews>
    <sheetView view="pageLayout" topLeftCell="A42" zoomScaleNormal="100" workbookViewId="0">
      <selection activeCell="B11" sqref="B11:C11"/>
    </sheetView>
  </sheetViews>
  <sheetFormatPr defaultRowHeight="14.4" x14ac:dyDescent="0.3"/>
  <cols>
    <col min="1" max="1" width="6.109375" customWidth="1"/>
    <col min="2" max="2" width="9.5546875" customWidth="1"/>
    <col min="3" max="3" width="4.21875" customWidth="1"/>
    <col min="4" max="4" width="9.5546875" customWidth="1"/>
    <col min="5" max="5" width="5.21875" customWidth="1"/>
    <col min="6" max="6" width="9.5546875" customWidth="1"/>
    <col min="7" max="7" width="9.77734375" bestFit="1" customWidth="1"/>
    <col min="8" max="8" width="11.77734375" customWidth="1"/>
    <col min="9" max="9" width="14.21875" customWidth="1"/>
    <col min="10" max="10" width="9.5546875" customWidth="1"/>
    <col min="11" max="11" width="2.21875" customWidth="1"/>
    <col min="12" max="12" width="3.6640625" customWidth="1"/>
    <col min="13" max="13" width="2.88671875" customWidth="1"/>
  </cols>
  <sheetData>
    <row r="1" spans="1:13" x14ac:dyDescent="0.3">
      <c r="A1" s="99" t="s">
        <v>149</v>
      </c>
      <c r="B1" s="99"/>
      <c r="C1" s="99"/>
      <c r="D1" s="99"/>
      <c r="E1" s="99"/>
      <c r="F1" s="99"/>
      <c r="G1" s="99"/>
      <c r="H1" s="99"/>
      <c r="I1" s="99"/>
      <c r="J1" s="99"/>
      <c r="K1" s="99"/>
      <c r="L1" s="99"/>
      <c r="M1" s="40"/>
    </row>
    <row r="2" spans="1:13" x14ac:dyDescent="0.3">
      <c r="A2" s="99"/>
      <c r="B2" s="99"/>
      <c r="C2" s="99"/>
      <c r="D2" s="99"/>
      <c r="E2" s="99"/>
      <c r="F2" s="99"/>
      <c r="G2" s="99"/>
      <c r="H2" s="99"/>
      <c r="I2" s="99"/>
      <c r="J2" s="99"/>
      <c r="K2" s="99"/>
      <c r="L2" s="99"/>
      <c r="M2" s="40"/>
    </row>
    <row r="3" spans="1:13" x14ac:dyDescent="0.3">
      <c r="A3" s="100" t="s">
        <v>158</v>
      </c>
      <c r="B3" s="100"/>
      <c r="C3" s="100"/>
      <c r="D3" s="100"/>
      <c r="E3" s="100"/>
      <c r="F3" s="100"/>
      <c r="G3" s="100"/>
      <c r="H3" s="100"/>
      <c r="I3" s="100"/>
      <c r="J3" s="100"/>
      <c r="K3" s="100"/>
      <c r="L3" s="100"/>
      <c r="M3" s="40"/>
    </row>
    <row r="4" spans="1:13" x14ac:dyDescent="0.3">
      <c r="A4" s="100"/>
      <c r="B4" s="100"/>
      <c r="C4" s="100"/>
      <c r="D4" s="100"/>
      <c r="E4" s="100"/>
      <c r="F4" s="100"/>
      <c r="G4" s="100"/>
      <c r="H4" s="100"/>
      <c r="I4" s="100"/>
      <c r="J4" s="100"/>
      <c r="K4" s="100"/>
      <c r="L4" s="100"/>
      <c r="M4" s="40"/>
    </row>
    <row r="5" spans="1:13" ht="4.95" customHeight="1" x14ac:dyDescent="0.3">
      <c r="A5" s="41"/>
      <c r="B5" s="41"/>
      <c r="C5" s="41"/>
      <c r="D5" s="41"/>
      <c r="E5" s="41"/>
      <c r="F5" s="41"/>
      <c r="G5" s="41"/>
      <c r="H5" s="41"/>
      <c r="I5" s="41"/>
      <c r="J5" s="41"/>
      <c r="K5" s="41"/>
      <c r="L5" s="41"/>
      <c r="M5" s="40"/>
    </row>
    <row r="6" spans="1:13" x14ac:dyDescent="0.3">
      <c r="A6" s="41"/>
      <c r="B6" s="41"/>
      <c r="C6" s="41"/>
      <c r="D6" s="41"/>
      <c r="E6" s="41"/>
      <c r="F6" s="41"/>
      <c r="G6" s="41"/>
      <c r="H6" s="41"/>
      <c r="I6" s="41"/>
      <c r="J6" s="41"/>
      <c r="K6" s="41"/>
      <c r="L6" s="41"/>
      <c r="M6" s="40"/>
    </row>
    <row r="7" spans="1:13" ht="4.5" customHeight="1" x14ac:dyDescent="0.3">
      <c r="A7" s="41"/>
      <c r="B7" s="101" t="s">
        <v>104</v>
      </c>
      <c r="C7" s="101"/>
      <c r="D7" s="101"/>
      <c r="E7" s="101"/>
      <c r="F7" s="101"/>
      <c r="G7" s="41"/>
      <c r="H7" s="41"/>
      <c r="I7" s="41"/>
      <c r="J7" s="41"/>
      <c r="K7" s="41"/>
      <c r="L7" s="41"/>
      <c r="M7" s="40"/>
    </row>
    <row r="8" spans="1:13" ht="14.55" customHeight="1" x14ac:dyDescent="0.3">
      <c r="A8" s="41"/>
      <c r="B8" s="101"/>
      <c r="C8" s="101"/>
      <c r="D8" s="101"/>
      <c r="E8" s="101"/>
      <c r="F8" s="101"/>
      <c r="G8" s="41"/>
      <c r="H8" s="41"/>
      <c r="I8" s="41"/>
      <c r="J8" s="41"/>
      <c r="K8" s="41"/>
      <c r="L8" s="41"/>
      <c r="M8" s="40"/>
    </row>
    <row r="9" spans="1:13" ht="31.5" customHeight="1" x14ac:dyDescent="0.3">
      <c r="A9" s="42"/>
      <c r="B9" s="98" t="s">
        <v>160</v>
      </c>
      <c r="C9" s="98"/>
      <c r="D9" s="98"/>
      <c r="E9" s="98"/>
      <c r="F9" s="98"/>
      <c r="G9" s="98"/>
      <c r="H9" s="98"/>
      <c r="I9" s="42"/>
      <c r="J9" s="42"/>
      <c r="K9" s="42"/>
      <c r="L9" s="41"/>
      <c r="M9" s="40"/>
    </row>
    <row r="10" spans="1:13" x14ac:dyDescent="0.3">
      <c r="A10" s="40"/>
      <c r="B10" s="43" t="s">
        <v>151</v>
      </c>
      <c r="C10" s="44"/>
      <c r="D10" s="40"/>
      <c r="E10" s="42"/>
      <c r="F10" s="44" t="s">
        <v>150</v>
      </c>
      <c r="G10" s="44"/>
      <c r="H10" s="40"/>
      <c r="I10" s="43" t="s">
        <v>164</v>
      </c>
      <c r="J10" s="42"/>
      <c r="K10" s="40"/>
      <c r="L10" s="41"/>
      <c r="M10" s="40"/>
    </row>
    <row r="11" spans="1:13" x14ac:dyDescent="0.3">
      <c r="A11" s="40"/>
      <c r="B11" s="107">
        <v>20000</v>
      </c>
      <c r="C11" s="108"/>
      <c r="D11" s="40" t="s">
        <v>152</v>
      </c>
      <c r="E11" s="42"/>
      <c r="F11" s="67">
        <v>0.7</v>
      </c>
      <c r="G11" s="40" t="s">
        <v>153</v>
      </c>
      <c r="H11" s="40"/>
      <c r="I11" s="68">
        <v>8</v>
      </c>
      <c r="J11" s="40" t="s">
        <v>146</v>
      </c>
      <c r="K11" s="45"/>
      <c r="L11" s="41"/>
      <c r="M11" s="40"/>
    </row>
    <row r="12" spans="1:13" x14ac:dyDescent="0.3">
      <c r="A12" s="40"/>
      <c r="B12" s="40"/>
      <c r="C12" s="40"/>
      <c r="D12" s="40"/>
      <c r="E12" s="40"/>
      <c r="F12" s="40"/>
      <c r="G12" s="40"/>
      <c r="H12" s="40"/>
      <c r="I12" s="40"/>
      <c r="J12" s="40"/>
      <c r="K12" s="40"/>
      <c r="L12" s="41"/>
      <c r="M12" s="40"/>
    </row>
    <row r="13" spans="1:13" x14ac:dyDescent="0.3">
      <c r="A13" s="46"/>
      <c r="B13" s="43" t="s">
        <v>161</v>
      </c>
      <c r="C13" s="40"/>
      <c r="D13" s="40"/>
      <c r="E13" s="40"/>
      <c r="F13" s="44"/>
      <c r="G13" s="44"/>
      <c r="H13" s="44"/>
      <c r="I13" s="44"/>
      <c r="J13" s="44"/>
      <c r="K13" s="44"/>
      <c r="L13" s="40"/>
      <c r="M13" s="40"/>
    </row>
    <row r="14" spans="1:13" x14ac:dyDescent="0.3">
      <c r="A14" s="46"/>
      <c r="B14" s="65">
        <v>1.8</v>
      </c>
      <c r="C14" s="40" t="s">
        <v>124</v>
      </c>
      <c r="D14" s="40"/>
      <c r="E14" s="40"/>
      <c r="F14" s="44"/>
      <c r="G14" s="44"/>
      <c r="H14" s="40"/>
      <c r="I14" s="40"/>
      <c r="J14" s="40"/>
      <c r="K14" s="40"/>
      <c r="L14" s="40"/>
      <c r="M14" s="40"/>
    </row>
    <row r="15" spans="1:13" x14ac:dyDescent="0.3">
      <c r="A15" s="42"/>
      <c r="B15" s="42"/>
      <c r="C15" s="42"/>
      <c r="D15" s="42"/>
      <c r="E15" s="42"/>
      <c r="F15" s="40"/>
      <c r="G15" s="40"/>
      <c r="H15" s="40"/>
      <c r="I15" s="40"/>
      <c r="J15" s="40"/>
      <c r="K15" s="40"/>
      <c r="L15" s="40"/>
      <c r="M15" s="40"/>
    </row>
    <row r="16" spans="1:13" x14ac:dyDescent="0.3">
      <c r="A16" s="42"/>
      <c r="B16" s="43" t="s">
        <v>109</v>
      </c>
      <c r="C16" s="42"/>
      <c r="D16" s="42"/>
      <c r="E16" s="42"/>
      <c r="F16" s="43" t="s">
        <v>66</v>
      </c>
      <c r="G16" s="40"/>
      <c r="H16" s="42"/>
      <c r="I16" s="43" t="s">
        <v>67</v>
      </c>
      <c r="J16" s="42"/>
      <c r="K16" s="42"/>
      <c r="L16" s="42"/>
      <c r="M16" s="40"/>
    </row>
    <row r="17" spans="1:13" x14ac:dyDescent="0.3">
      <c r="A17" s="42"/>
      <c r="B17" s="66">
        <v>50</v>
      </c>
      <c r="C17" s="40" t="s">
        <v>37</v>
      </c>
      <c r="D17" s="42"/>
      <c r="E17" s="42"/>
      <c r="F17" s="66">
        <v>4</v>
      </c>
      <c r="G17" s="40" t="s">
        <v>31</v>
      </c>
      <c r="H17" s="42"/>
      <c r="I17" s="68">
        <v>10</v>
      </c>
      <c r="J17" s="40" t="s">
        <v>35</v>
      </c>
      <c r="K17" s="42"/>
      <c r="L17" s="42"/>
      <c r="M17" s="40"/>
    </row>
    <row r="18" spans="1:13" x14ac:dyDescent="0.3">
      <c r="A18" s="42"/>
      <c r="B18" s="42"/>
      <c r="C18" s="42"/>
      <c r="D18" s="42"/>
      <c r="E18" s="42"/>
      <c r="F18" s="42"/>
      <c r="G18" s="42"/>
      <c r="H18" s="42"/>
      <c r="I18" s="42"/>
      <c r="J18" s="42"/>
      <c r="K18" s="42"/>
      <c r="L18" s="42"/>
      <c r="M18" s="40"/>
    </row>
    <row r="19" spans="1:13" x14ac:dyDescent="0.3">
      <c r="A19" s="42"/>
      <c r="B19" s="40"/>
      <c r="C19" s="40"/>
      <c r="D19" s="40"/>
      <c r="E19" s="40"/>
      <c r="F19" s="42"/>
      <c r="G19" s="42"/>
      <c r="H19" s="42"/>
      <c r="I19" s="42"/>
      <c r="J19" s="42"/>
      <c r="K19" s="42"/>
      <c r="L19" s="42"/>
      <c r="M19" s="40"/>
    </row>
    <row r="20" spans="1:13" ht="3" customHeight="1" x14ac:dyDescent="0.3">
      <c r="A20" s="42"/>
      <c r="B20" s="42"/>
      <c r="C20" s="42"/>
      <c r="D20" s="42"/>
      <c r="E20" s="42"/>
      <c r="F20" s="42"/>
      <c r="G20" s="42"/>
      <c r="H20" s="42"/>
      <c r="I20" s="42"/>
      <c r="J20" s="42"/>
      <c r="K20" s="42"/>
      <c r="L20" s="42"/>
      <c r="M20" s="40"/>
    </row>
    <row r="21" spans="1:13" ht="4.05" customHeight="1" x14ac:dyDescent="0.3">
      <c r="A21" s="42"/>
      <c r="B21" s="101" t="s">
        <v>69</v>
      </c>
      <c r="C21" s="101"/>
      <c r="D21" s="101"/>
      <c r="E21" s="101"/>
      <c r="F21" s="101"/>
      <c r="G21" s="42"/>
      <c r="H21" s="42"/>
      <c r="I21" s="42"/>
      <c r="J21" s="42"/>
      <c r="K21" s="42"/>
      <c r="L21" s="42"/>
      <c r="M21" s="40"/>
    </row>
    <row r="22" spans="1:13" x14ac:dyDescent="0.3">
      <c r="A22" s="42"/>
      <c r="B22" s="101"/>
      <c r="C22" s="101"/>
      <c r="D22" s="101"/>
      <c r="E22" s="101"/>
      <c r="F22" s="101"/>
      <c r="G22" s="40"/>
      <c r="H22" s="42"/>
      <c r="I22" s="42"/>
      <c r="J22" s="42"/>
      <c r="K22" s="42"/>
      <c r="L22" s="42"/>
      <c r="M22" s="40"/>
    </row>
    <row r="23" spans="1:13" ht="26.55" customHeight="1" x14ac:dyDescent="0.3">
      <c r="A23" s="42"/>
      <c r="B23" s="98" t="s">
        <v>106</v>
      </c>
      <c r="C23" s="98"/>
      <c r="D23" s="98"/>
      <c r="E23" s="98"/>
      <c r="F23" s="98"/>
      <c r="G23" s="98"/>
      <c r="H23" s="98"/>
      <c r="I23" s="42"/>
      <c r="J23" s="42"/>
      <c r="K23" s="42"/>
      <c r="L23" s="42"/>
      <c r="M23" s="40"/>
    </row>
    <row r="24" spans="1:13" ht="4.05" customHeight="1" x14ac:dyDescent="0.3">
      <c r="A24" s="42"/>
      <c r="C24" s="42"/>
      <c r="D24" s="42"/>
      <c r="E24" s="42"/>
      <c r="F24" s="42"/>
      <c r="G24" s="42"/>
      <c r="H24" s="42"/>
      <c r="I24" s="42"/>
      <c r="J24" s="42"/>
      <c r="K24" s="42"/>
      <c r="L24" s="42"/>
      <c r="M24" s="40"/>
    </row>
    <row r="25" spans="1:13" x14ac:dyDescent="0.3">
      <c r="A25" s="40"/>
      <c r="B25" s="62" t="s">
        <v>111</v>
      </c>
      <c r="C25" s="63"/>
      <c r="D25" s="63"/>
      <c r="E25" s="63"/>
      <c r="F25" s="63"/>
      <c r="G25" s="63"/>
      <c r="H25" s="63"/>
      <c r="I25" s="63"/>
      <c r="J25" s="63"/>
      <c r="K25" s="63"/>
      <c r="L25" s="63"/>
      <c r="M25" s="40"/>
    </row>
    <row r="26" spans="1:13" ht="6.45" customHeight="1" x14ac:dyDescent="0.3">
      <c r="A26" s="40"/>
      <c r="B26" s="44"/>
      <c r="C26" s="40"/>
      <c r="D26" s="40"/>
      <c r="E26" s="40"/>
      <c r="F26" s="40"/>
      <c r="G26" s="40"/>
      <c r="H26" s="40"/>
      <c r="I26" s="40"/>
      <c r="J26" s="40"/>
      <c r="K26" s="40"/>
      <c r="L26" s="40"/>
      <c r="M26" s="40"/>
    </row>
    <row r="27" spans="1:13" ht="21" x14ac:dyDescent="0.4">
      <c r="A27" s="42"/>
      <c r="B27" s="97">
        <f>CalcoliCAL!D15</f>
        <v>157.64383561643837</v>
      </c>
      <c r="C27" s="97"/>
      <c r="D27" s="40" t="s">
        <v>154</v>
      </c>
      <c r="E27" s="40"/>
      <c r="F27" s="96">
        <f>CalcoliCAL!D19</f>
        <v>50473.68421052632</v>
      </c>
      <c r="G27" s="96"/>
      <c r="H27" s="40" t="s">
        <v>162</v>
      </c>
      <c r="I27" s="51">
        <f>CalcoliCAL!D6*CAL!B11</f>
        <v>39.72</v>
      </c>
      <c r="J27" s="40" t="s">
        <v>74</v>
      </c>
      <c r="K27" s="42"/>
      <c r="L27" s="42"/>
      <c r="M27" s="40"/>
    </row>
    <row r="28" spans="1:13" x14ac:dyDescent="0.3">
      <c r="A28" s="42"/>
      <c r="B28" s="44" t="s">
        <v>155</v>
      </c>
      <c r="C28" s="44"/>
      <c r="D28" s="40"/>
      <c r="E28" s="40"/>
      <c r="F28" s="93" t="s">
        <v>163</v>
      </c>
      <c r="G28" s="93"/>
      <c r="H28" s="93"/>
      <c r="I28" s="93" t="s">
        <v>113</v>
      </c>
      <c r="J28" s="93"/>
      <c r="K28" s="42"/>
      <c r="L28" s="42"/>
      <c r="M28" s="40"/>
    </row>
    <row r="29" spans="1:13" x14ac:dyDescent="0.3">
      <c r="A29" s="42"/>
      <c r="B29" s="42"/>
      <c r="C29" s="42"/>
      <c r="D29" s="40"/>
      <c r="E29" s="40"/>
      <c r="F29" s="40"/>
      <c r="G29" s="40"/>
      <c r="H29" s="42"/>
      <c r="I29" s="42"/>
      <c r="J29" s="42"/>
      <c r="K29" s="42"/>
      <c r="L29" s="42"/>
      <c r="M29" s="40"/>
    </row>
    <row r="30" spans="1:13" ht="15" customHeight="1" x14ac:dyDescent="0.3">
      <c r="A30" s="42"/>
      <c r="B30" s="62" t="s">
        <v>112</v>
      </c>
      <c r="C30" s="63"/>
      <c r="D30" s="63"/>
      <c r="E30" s="63"/>
      <c r="F30" s="63"/>
      <c r="G30" s="63"/>
      <c r="H30" s="63"/>
      <c r="I30" s="63"/>
      <c r="J30" s="63"/>
      <c r="K30" s="63"/>
      <c r="L30" s="64"/>
      <c r="M30" s="40"/>
    </row>
    <row r="31" spans="1:13" ht="8.5500000000000007" customHeight="1" x14ac:dyDescent="0.3">
      <c r="A31" s="42"/>
      <c r="B31" s="42"/>
      <c r="C31" s="42"/>
      <c r="D31" s="40"/>
      <c r="E31" s="40"/>
      <c r="F31" s="40"/>
      <c r="G31" s="40"/>
      <c r="H31" s="42"/>
      <c r="I31" s="42"/>
      <c r="J31" s="42"/>
      <c r="K31" s="42"/>
      <c r="L31" s="42"/>
      <c r="M31" s="40"/>
    </row>
    <row r="32" spans="1:13" ht="21" x14ac:dyDescent="0.4">
      <c r="A32" s="95">
        <f>CalcoliCAL!D24</f>
        <v>35837.938492869303</v>
      </c>
      <c r="B32" s="95"/>
      <c r="C32" s="95"/>
      <c r="D32" s="40" t="s">
        <v>61</v>
      </c>
      <c r="E32" s="95">
        <f>CalcoliCAL!D18/12</f>
        <v>177.02296793394257</v>
      </c>
      <c r="F32" s="95"/>
      <c r="G32" s="40" t="str">
        <f>"€/mese per "&amp;FV!I19&amp;" anni"</f>
        <v>€/mese per 3 anni</v>
      </c>
      <c r="H32" s="40"/>
      <c r="I32" s="96">
        <f>SUM(CalcoliCAL!M4:M23)</f>
        <v>4127.0497202915794</v>
      </c>
      <c r="J32" s="96"/>
      <c r="K32" s="40" t="s">
        <v>61</v>
      </c>
      <c r="L32" s="42"/>
      <c r="M32" s="40"/>
    </row>
    <row r="33" spans="1:13" x14ac:dyDescent="0.3">
      <c r="A33" s="42"/>
      <c r="B33" s="44" t="s">
        <v>115</v>
      </c>
      <c r="C33" s="44"/>
      <c r="D33" s="42"/>
      <c r="E33" s="40"/>
      <c r="F33" s="94" t="s">
        <v>116</v>
      </c>
      <c r="G33" s="94"/>
      <c r="H33" s="94"/>
      <c r="I33" s="43" t="s">
        <v>117</v>
      </c>
      <c r="J33" s="40"/>
      <c r="K33" s="42"/>
      <c r="L33" s="42"/>
      <c r="M33" s="40"/>
    </row>
    <row r="34" spans="1:13" x14ac:dyDescent="0.3">
      <c r="A34" s="42"/>
      <c r="B34" s="42"/>
      <c r="C34" s="40"/>
      <c r="D34" s="40"/>
      <c r="E34" s="40"/>
      <c r="F34" s="40"/>
      <c r="G34" s="40"/>
      <c r="H34" s="40"/>
      <c r="I34" s="40"/>
      <c r="J34" s="40"/>
      <c r="K34" s="42"/>
      <c r="L34" s="42"/>
      <c r="M34" s="40"/>
    </row>
    <row r="35" spans="1:13" ht="21" x14ac:dyDescent="0.4">
      <c r="A35" s="42"/>
      <c r="B35" s="96">
        <f>CalcoliCAL!I5</f>
        <v>14000</v>
      </c>
      <c r="C35" s="96"/>
      <c r="D35" s="40" t="s">
        <v>75</v>
      </c>
      <c r="E35" s="96">
        <f>-CalcoliCAL!J5</f>
        <v>12029.083897170673</v>
      </c>
      <c r="F35" s="96"/>
      <c r="G35" s="40" t="s">
        <v>75</v>
      </c>
      <c r="H35" s="51">
        <f>COUNTIF(CalcoliCAL!N4:N23,"&lt;="&amp;0)</f>
        <v>18</v>
      </c>
      <c r="I35" s="40" t="s">
        <v>35</v>
      </c>
      <c r="J35" s="42"/>
      <c r="K35" s="42"/>
      <c r="L35" s="42"/>
      <c r="M35" s="40"/>
    </row>
    <row r="36" spans="1:13" x14ac:dyDescent="0.3">
      <c r="A36" s="42"/>
      <c r="B36" s="94" t="s">
        <v>118</v>
      </c>
      <c r="C36" s="94"/>
      <c r="D36" s="40"/>
      <c r="E36" s="40"/>
      <c r="F36" s="43" t="s">
        <v>159</v>
      </c>
      <c r="G36" s="40"/>
      <c r="H36" s="43" t="s">
        <v>119</v>
      </c>
      <c r="J36" s="42"/>
      <c r="K36" s="42"/>
      <c r="L36" s="42"/>
      <c r="M36" s="40"/>
    </row>
    <row r="37" spans="1:13" x14ac:dyDescent="0.3">
      <c r="A37" s="42"/>
      <c r="B37" s="42"/>
      <c r="C37" s="40"/>
      <c r="D37" s="40"/>
      <c r="E37" s="40"/>
      <c r="F37" s="42"/>
      <c r="G37" s="42"/>
      <c r="H37" s="42"/>
      <c r="I37" s="42"/>
      <c r="J37" s="42"/>
      <c r="K37" s="42"/>
      <c r="L37" s="42"/>
      <c r="M37" s="40"/>
    </row>
    <row r="38" spans="1:13" x14ac:dyDescent="0.3">
      <c r="A38" s="42"/>
      <c r="B38" s="40"/>
      <c r="C38" s="40"/>
      <c r="D38" s="40"/>
      <c r="E38" s="40"/>
      <c r="F38" s="42"/>
      <c r="G38" s="40"/>
      <c r="H38" s="40"/>
      <c r="I38" s="40"/>
      <c r="J38" s="42"/>
      <c r="K38" s="42"/>
      <c r="L38" s="42"/>
      <c r="M38" s="40"/>
    </row>
    <row r="39" spans="1:13" x14ac:dyDescent="0.3">
      <c r="A39" s="42"/>
      <c r="B39" s="40"/>
      <c r="C39" s="40"/>
      <c r="D39" s="40"/>
      <c r="E39" s="40"/>
      <c r="F39" s="42"/>
      <c r="G39" s="40"/>
      <c r="H39" s="40"/>
      <c r="I39" s="40"/>
      <c r="J39" s="42"/>
      <c r="K39" s="42"/>
      <c r="L39" s="42"/>
      <c r="M39" s="40"/>
    </row>
    <row r="40" spans="1:13" x14ac:dyDescent="0.3">
      <c r="A40" s="42"/>
      <c r="B40" s="40"/>
      <c r="C40" s="40"/>
      <c r="D40" s="40"/>
      <c r="E40" s="40"/>
      <c r="F40" s="42"/>
      <c r="G40" s="40"/>
      <c r="H40" s="40"/>
      <c r="I40" s="40"/>
      <c r="J40" s="42"/>
      <c r="K40" s="42"/>
      <c r="L40" s="42"/>
      <c r="M40" s="40"/>
    </row>
    <row r="41" spans="1:13" x14ac:dyDescent="0.3">
      <c r="A41" s="42"/>
      <c r="B41" s="40"/>
      <c r="C41" s="40"/>
      <c r="D41" s="40"/>
      <c r="E41" s="40"/>
      <c r="F41" s="42"/>
      <c r="G41" s="40"/>
      <c r="H41" s="40"/>
      <c r="I41" s="40"/>
      <c r="J41" s="42"/>
      <c r="K41" s="42"/>
      <c r="L41" s="42"/>
      <c r="M41" s="40"/>
    </row>
    <row r="42" spans="1:13" x14ac:dyDescent="0.3">
      <c r="A42" s="42"/>
      <c r="B42" s="40"/>
      <c r="C42" s="40"/>
      <c r="D42" s="40"/>
      <c r="E42" s="40"/>
      <c r="F42" s="42"/>
      <c r="G42" s="40"/>
      <c r="H42" s="40"/>
      <c r="I42" s="40"/>
      <c r="J42" s="42"/>
      <c r="K42" s="42"/>
      <c r="L42" s="42"/>
      <c r="M42" s="40"/>
    </row>
    <row r="43" spans="1:13" x14ac:dyDescent="0.3">
      <c r="A43" s="42"/>
      <c r="B43" s="40"/>
      <c r="C43" s="40"/>
      <c r="D43" s="40"/>
      <c r="E43" s="42"/>
      <c r="F43" s="42"/>
      <c r="G43" s="40"/>
      <c r="H43" s="40"/>
      <c r="I43" s="40"/>
      <c r="J43" s="42"/>
      <c r="K43" s="42"/>
      <c r="L43" s="42"/>
      <c r="M43" s="40"/>
    </row>
    <row r="44" spans="1:13" x14ac:dyDescent="0.3">
      <c r="A44" s="42"/>
      <c r="B44" s="42"/>
      <c r="C44" s="42"/>
      <c r="D44" s="42"/>
      <c r="E44" s="42"/>
      <c r="F44" s="42"/>
      <c r="G44" s="40"/>
      <c r="H44" s="40"/>
      <c r="I44" s="40"/>
      <c r="J44" s="42"/>
      <c r="K44" s="42"/>
      <c r="L44" s="42"/>
      <c r="M44" s="40"/>
    </row>
    <row r="45" spans="1:13" x14ac:dyDescent="0.3">
      <c r="A45" s="42"/>
      <c r="B45" s="42"/>
      <c r="C45" s="42"/>
      <c r="D45" s="42"/>
      <c r="E45" s="42"/>
      <c r="F45" s="42"/>
      <c r="G45" s="40"/>
      <c r="H45" s="40"/>
      <c r="I45" s="40"/>
      <c r="J45" s="42"/>
      <c r="K45" s="42"/>
      <c r="L45" s="42"/>
      <c r="M45" s="40"/>
    </row>
    <row r="46" spans="1:13" x14ac:dyDescent="0.3">
      <c r="A46" s="42"/>
      <c r="B46" s="42"/>
      <c r="C46" s="42"/>
      <c r="D46" s="42"/>
      <c r="E46" s="42"/>
      <c r="F46" s="40"/>
      <c r="G46" s="40"/>
      <c r="H46" s="40"/>
      <c r="I46" s="42"/>
      <c r="J46" s="42"/>
      <c r="K46" s="42"/>
      <c r="L46" s="42"/>
      <c r="M46" s="40"/>
    </row>
    <row r="47" spans="1:13" x14ac:dyDescent="0.3">
      <c r="A47" s="40"/>
      <c r="B47" s="40"/>
      <c r="C47" s="40"/>
      <c r="D47" s="40"/>
      <c r="E47" s="40"/>
      <c r="F47" s="40"/>
      <c r="G47" s="40"/>
      <c r="H47" s="40"/>
      <c r="I47" s="40"/>
      <c r="J47" s="40"/>
      <c r="K47" s="40"/>
      <c r="L47" s="40"/>
      <c r="M47" s="40"/>
    </row>
    <row r="48" spans="1:13" x14ac:dyDescent="0.3">
      <c r="A48" s="40"/>
      <c r="B48" s="40"/>
      <c r="C48" s="40"/>
      <c r="D48" s="40"/>
      <c r="E48" s="40"/>
      <c r="F48" s="40"/>
      <c r="G48" s="40"/>
      <c r="H48" s="40"/>
      <c r="I48" s="40"/>
      <c r="J48" s="40"/>
      <c r="K48" s="40"/>
      <c r="L48" s="40"/>
      <c r="M48" s="40"/>
    </row>
    <row r="49" spans="1:13" x14ac:dyDescent="0.3">
      <c r="A49" s="40"/>
      <c r="B49" s="40"/>
      <c r="C49" s="40"/>
      <c r="D49" s="40"/>
      <c r="E49" s="40"/>
      <c r="F49" s="40"/>
      <c r="G49" s="40"/>
      <c r="H49" s="40"/>
      <c r="I49" s="40"/>
      <c r="J49" s="40"/>
      <c r="K49" s="40"/>
      <c r="L49" s="40"/>
      <c r="M49" s="40"/>
    </row>
    <row r="50" spans="1:13" x14ac:dyDescent="0.3">
      <c r="A50" s="56" t="s">
        <v>121</v>
      </c>
      <c r="B50" s="55"/>
      <c r="C50" s="55"/>
      <c r="D50" s="92">
        <f ca="1">TODAY()</f>
        <v>46022</v>
      </c>
      <c r="E50" s="92"/>
      <c r="F50" s="55"/>
      <c r="G50" s="55"/>
      <c r="H50" s="55"/>
      <c r="I50" s="55"/>
      <c r="J50" s="55"/>
      <c r="K50" s="55"/>
      <c r="L50" s="55"/>
      <c r="M50" s="55"/>
    </row>
    <row r="51" spans="1:13" x14ac:dyDescent="0.3">
      <c r="A51" s="40"/>
      <c r="B51" s="40"/>
      <c r="C51" s="40"/>
      <c r="D51" s="40"/>
      <c r="E51" s="40"/>
      <c r="F51" s="40"/>
      <c r="G51" s="40"/>
      <c r="H51" s="40"/>
      <c r="I51" s="40"/>
      <c r="J51" s="40"/>
      <c r="K51" s="40"/>
      <c r="L51" s="40"/>
      <c r="M51" s="40"/>
    </row>
  </sheetData>
  <sheetProtection algorithmName="SHA-512" hashValue="U5GV0h/KD/U/1kFO/rKkRvXX5ds3cGvCY71u9uVKwUx6jA2DRIhogTT8JkQABmonDBtO696oO2ZeyP7h4zyniQ==" saltValue="jrzN46MPFyq1liNV7vJxeg==" spinCount="100000" sheet="1" selectLockedCells="1"/>
  <mergeCells count="19">
    <mergeCell ref="I28:J28"/>
    <mergeCell ref="A1:L2"/>
    <mergeCell ref="A3:L4"/>
    <mergeCell ref="B7:F8"/>
    <mergeCell ref="B9:H9"/>
    <mergeCell ref="B11:C11"/>
    <mergeCell ref="B23:H23"/>
    <mergeCell ref="B21:F22"/>
    <mergeCell ref="B27:C27"/>
    <mergeCell ref="F27:G27"/>
    <mergeCell ref="F28:H28"/>
    <mergeCell ref="B36:C36"/>
    <mergeCell ref="D50:E50"/>
    <mergeCell ref="A32:C32"/>
    <mergeCell ref="E32:F32"/>
    <mergeCell ref="I32:J32"/>
    <mergeCell ref="F33:H33"/>
    <mergeCell ref="B35:C35"/>
    <mergeCell ref="E35:F35"/>
  </mergeCells>
  <conditionalFormatting sqref="I32:J32">
    <cfRule type="cellIs" dxfId="0" priority="1" operator="lessThan">
      <formula>0</formula>
    </cfRule>
  </conditionalFormatting>
  <dataValidations disablePrompts="1" count="4">
    <dataValidation type="whole" allowBlank="1" showInputMessage="1" showErrorMessage="1" sqref="I17" xr:uid="{EBF13BA1-6E16-485A-9226-179A94E1FD73}">
      <formula1>3</formula1>
      <formula2>20</formula2>
    </dataValidation>
    <dataValidation type="decimal" allowBlank="1" showInputMessage="1" showErrorMessage="1" sqref="F17" xr:uid="{FE6A2A37-8FED-4191-BE7F-D0ED95288AC4}">
      <formula1>0.5</formula1>
      <formula2>15</formula2>
    </dataValidation>
    <dataValidation type="decimal" allowBlank="1" showInputMessage="1" showErrorMessage="1" sqref="B17" xr:uid="{1A580447-8161-47A5-819C-9361F33BEB72}">
      <formula1>0</formula1>
      <formula2>100</formula2>
    </dataValidation>
    <dataValidation type="decimal" allowBlank="1" showInputMessage="1" showErrorMessage="1" sqref="B14" xr:uid="{5BA9C6A3-2D6B-4AD9-8FE8-E209B916B9DC}">
      <formula1>0</formula1>
      <formula2>50000</formula2>
    </dataValidation>
  </dataValidations>
  <pageMargins left="0.31496062992125984" right="0.31496062992125984" top="0.86614173228346458" bottom="7.874015748031496E-2" header="0.19685039370078741" footer="0.31496062992125984"/>
  <pageSetup orientation="portrait" r:id="rId1"/>
  <headerFooter>
    <oddHeader>&amp;C&amp;G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18D1F-8FFA-4F2C-A022-C64BD2973DE5}">
  <sheetPr>
    <tabColor rgb="FF92D050"/>
  </sheetPr>
  <dimension ref="A1:M46"/>
  <sheetViews>
    <sheetView tabSelected="1" view="pageLayout" topLeftCell="A21" zoomScaleNormal="100" workbookViewId="0">
      <selection activeCell="B1" sqref="B1:L1"/>
    </sheetView>
  </sheetViews>
  <sheetFormatPr defaultRowHeight="14.4" x14ac:dyDescent="0.3"/>
  <cols>
    <col min="1" max="1" width="2.77734375" customWidth="1"/>
    <col min="2" max="2" width="9.5546875" customWidth="1"/>
    <col min="3" max="3" width="4.21875" customWidth="1"/>
    <col min="4" max="4" width="9.5546875" customWidth="1"/>
    <col min="5" max="5" width="5.21875" customWidth="1"/>
    <col min="6" max="6" width="8.109375" customWidth="1"/>
    <col min="7" max="7" width="9.21875" customWidth="1"/>
    <col min="8" max="8" width="9.109375" customWidth="1"/>
    <col min="9" max="9" width="14.21875" customWidth="1"/>
    <col min="10" max="10" width="13.109375" customWidth="1"/>
    <col min="11" max="11" width="2.21875" customWidth="1"/>
    <col min="12" max="12" width="7.6640625" customWidth="1"/>
    <col min="13" max="13" width="1.88671875" customWidth="1"/>
  </cols>
  <sheetData>
    <row r="1" spans="1:13" s="74" customFormat="1" ht="30" customHeight="1" x14ac:dyDescent="0.45">
      <c r="A1" s="75"/>
      <c r="B1" s="109" t="s">
        <v>172</v>
      </c>
      <c r="C1" s="109"/>
      <c r="D1" s="109"/>
      <c r="E1" s="109"/>
      <c r="F1" s="109"/>
      <c r="G1" s="109"/>
      <c r="H1" s="109"/>
      <c r="I1" s="109"/>
      <c r="J1" s="109"/>
      <c r="K1" s="109"/>
      <c r="L1" s="109"/>
      <c r="M1" s="75"/>
    </row>
    <row r="2" spans="1:13" ht="37.5" customHeight="1" x14ac:dyDescent="0.3">
      <c r="A2" s="71"/>
      <c r="B2" s="84" t="s">
        <v>174</v>
      </c>
      <c r="C2" s="76"/>
      <c r="D2" s="76"/>
      <c r="E2" s="76"/>
      <c r="F2" s="76"/>
      <c r="G2" s="76"/>
      <c r="H2" s="76"/>
      <c r="I2" s="76"/>
      <c r="J2" s="76"/>
      <c r="K2" s="76"/>
      <c r="L2" s="76"/>
      <c r="M2" s="76"/>
    </row>
    <row r="3" spans="1:13" x14ac:dyDescent="0.3">
      <c r="A3" s="82"/>
      <c r="B3" s="110" t="s">
        <v>175</v>
      </c>
      <c r="C3" s="110"/>
      <c r="D3" s="110"/>
      <c r="E3" s="110"/>
      <c r="F3" s="110"/>
      <c r="G3" s="110"/>
      <c r="H3" s="110"/>
      <c r="I3" s="110"/>
      <c r="J3" s="110"/>
      <c r="K3" s="110"/>
      <c r="L3" s="110"/>
      <c r="M3" s="77"/>
    </row>
    <row r="4" spans="1:13" x14ac:dyDescent="0.3">
      <c r="A4" s="82"/>
      <c r="B4" s="110"/>
      <c r="C4" s="110"/>
      <c r="D4" s="110"/>
      <c r="E4" s="110"/>
      <c r="F4" s="110"/>
      <c r="G4" s="110"/>
      <c r="H4" s="110"/>
      <c r="I4" s="110"/>
      <c r="J4" s="110"/>
      <c r="K4" s="110"/>
      <c r="L4" s="110"/>
      <c r="M4" s="77"/>
    </row>
    <row r="5" spans="1:13" x14ac:dyDescent="0.3">
      <c r="A5" s="82"/>
      <c r="B5" s="110"/>
      <c r="C5" s="110"/>
      <c r="D5" s="110"/>
      <c r="E5" s="110"/>
      <c r="F5" s="110"/>
      <c r="G5" s="110"/>
      <c r="H5" s="110"/>
      <c r="I5" s="110"/>
      <c r="J5" s="110"/>
      <c r="K5" s="110"/>
      <c r="L5" s="110"/>
      <c r="M5" s="77"/>
    </row>
    <row r="6" spans="1:13" x14ac:dyDescent="0.3">
      <c r="A6" s="42"/>
      <c r="B6" s="110"/>
      <c r="C6" s="110"/>
      <c r="D6" s="110"/>
      <c r="E6" s="110"/>
      <c r="F6" s="110"/>
      <c r="G6" s="110"/>
      <c r="H6" s="110"/>
      <c r="I6" s="110"/>
      <c r="J6" s="110"/>
      <c r="K6" s="110"/>
      <c r="L6" s="110"/>
      <c r="M6" s="40"/>
    </row>
    <row r="7" spans="1:13" ht="14.55" customHeight="1" x14ac:dyDescent="0.3">
      <c r="A7" s="42"/>
      <c r="B7" s="110"/>
      <c r="C7" s="110"/>
      <c r="D7" s="110"/>
      <c r="E7" s="110"/>
      <c r="F7" s="110"/>
      <c r="G7" s="110"/>
      <c r="H7" s="110"/>
      <c r="I7" s="110"/>
      <c r="J7" s="110"/>
      <c r="K7" s="110"/>
      <c r="L7" s="110"/>
      <c r="M7" s="83"/>
    </row>
    <row r="8" spans="1:13" x14ac:dyDescent="0.3">
      <c r="A8" s="42"/>
      <c r="B8" s="110"/>
      <c r="C8" s="110"/>
      <c r="D8" s="110"/>
      <c r="E8" s="110"/>
      <c r="F8" s="110"/>
      <c r="G8" s="110"/>
      <c r="H8" s="110"/>
      <c r="I8" s="110"/>
      <c r="J8" s="110"/>
      <c r="K8" s="110"/>
      <c r="L8" s="110"/>
      <c r="M8" s="83"/>
    </row>
    <row r="9" spans="1:13" x14ac:dyDescent="0.3">
      <c r="A9" s="42"/>
      <c r="B9" s="110"/>
      <c r="C9" s="110"/>
      <c r="D9" s="110"/>
      <c r="E9" s="110"/>
      <c r="F9" s="110"/>
      <c r="G9" s="110"/>
      <c r="H9" s="110"/>
      <c r="I9" s="110"/>
      <c r="J9" s="110"/>
      <c r="K9" s="110"/>
      <c r="L9" s="110"/>
      <c r="M9" s="83"/>
    </row>
    <row r="10" spans="1:13" x14ac:dyDescent="0.3">
      <c r="A10" s="42"/>
      <c r="B10" s="110"/>
      <c r="C10" s="110"/>
      <c r="D10" s="110"/>
      <c r="E10" s="110"/>
      <c r="F10" s="110"/>
      <c r="G10" s="110"/>
      <c r="H10" s="110"/>
      <c r="I10" s="110"/>
      <c r="J10" s="110"/>
      <c r="K10" s="110"/>
      <c r="L10" s="110"/>
      <c r="M10" s="83"/>
    </row>
    <row r="11" spans="1:13" ht="9" customHeight="1" x14ac:dyDescent="0.3">
      <c r="A11" s="42"/>
      <c r="B11" s="110"/>
      <c r="C11" s="110"/>
      <c r="D11" s="110"/>
      <c r="E11" s="110"/>
      <c r="F11" s="110"/>
      <c r="G11" s="110"/>
      <c r="H11" s="110"/>
      <c r="I11" s="110"/>
      <c r="J11" s="110"/>
      <c r="K11" s="110"/>
      <c r="L11" s="110"/>
      <c r="M11" s="83"/>
    </row>
    <row r="12" spans="1:13" x14ac:dyDescent="0.3">
      <c r="A12" s="42"/>
      <c r="B12" s="110"/>
      <c r="C12" s="110"/>
      <c r="D12" s="110"/>
      <c r="E12" s="110"/>
      <c r="F12" s="110"/>
      <c r="G12" s="110"/>
      <c r="H12" s="110"/>
      <c r="I12" s="110"/>
      <c r="J12" s="110"/>
      <c r="K12" s="110"/>
      <c r="L12" s="110"/>
      <c r="M12" s="40"/>
    </row>
    <row r="13" spans="1:13" ht="7.5" customHeight="1" x14ac:dyDescent="0.3">
      <c r="A13" s="42"/>
      <c r="B13" s="110"/>
      <c r="C13" s="110"/>
      <c r="D13" s="110"/>
      <c r="E13" s="110"/>
      <c r="F13" s="110"/>
      <c r="G13" s="110"/>
      <c r="H13" s="110"/>
      <c r="I13" s="110"/>
      <c r="J13" s="110"/>
      <c r="K13" s="110"/>
      <c r="L13" s="110"/>
      <c r="M13" s="40"/>
    </row>
    <row r="14" spans="1:13" ht="11.55" customHeight="1" x14ac:dyDescent="0.3">
      <c r="A14" s="42"/>
      <c r="B14" s="110"/>
      <c r="C14" s="110"/>
      <c r="D14" s="110"/>
      <c r="E14" s="110"/>
      <c r="F14" s="110"/>
      <c r="G14" s="110"/>
      <c r="H14" s="110"/>
      <c r="I14" s="110"/>
      <c r="J14" s="110"/>
      <c r="K14" s="110"/>
      <c r="L14" s="110"/>
      <c r="M14" s="40"/>
    </row>
    <row r="15" spans="1:13" x14ac:dyDescent="0.3">
      <c r="A15" s="56"/>
      <c r="B15" s="110"/>
      <c r="C15" s="110"/>
      <c r="D15" s="110"/>
      <c r="E15" s="110"/>
      <c r="F15" s="110"/>
      <c r="G15" s="110"/>
      <c r="H15" s="110"/>
      <c r="I15" s="110"/>
      <c r="J15" s="110"/>
      <c r="K15" s="110"/>
      <c r="L15" s="110"/>
      <c r="M15" s="55"/>
    </row>
    <row r="16" spans="1:13" x14ac:dyDescent="0.3">
      <c r="A16" s="40"/>
      <c r="B16" s="110"/>
      <c r="C16" s="110"/>
      <c r="D16" s="110"/>
      <c r="E16" s="110"/>
      <c r="F16" s="110"/>
      <c r="G16" s="110"/>
      <c r="H16" s="110"/>
      <c r="I16" s="110"/>
      <c r="J16" s="110"/>
      <c r="K16" s="110"/>
      <c r="L16" s="110"/>
      <c r="M16" s="40"/>
    </row>
    <row r="17" spans="1:13" x14ac:dyDescent="0.3">
      <c r="A17" s="40"/>
      <c r="B17" s="110"/>
      <c r="C17" s="110"/>
      <c r="D17" s="110"/>
      <c r="E17" s="110"/>
      <c r="F17" s="110"/>
      <c r="G17" s="110"/>
      <c r="H17" s="110"/>
      <c r="I17" s="110"/>
      <c r="J17" s="110"/>
      <c r="K17" s="110"/>
      <c r="L17" s="110"/>
      <c r="M17" s="40"/>
    </row>
    <row r="18" spans="1:13" x14ac:dyDescent="0.3">
      <c r="A18" s="40"/>
      <c r="B18" s="110"/>
      <c r="C18" s="110"/>
      <c r="D18" s="110"/>
      <c r="E18" s="110"/>
      <c r="F18" s="110"/>
      <c r="G18" s="110"/>
      <c r="H18" s="110"/>
      <c r="I18" s="110"/>
      <c r="J18" s="110"/>
      <c r="K18" s="110"/>
      <c r="L18" s="110"/>
      <c r="M18" s="40"/>
    </row>
    <row r="19" spans="1:13" x14ac:dyDescent="0.3">
      <c r="A19" s="40"/>
      <c r="B19" s="110"/>
      <c r="C19" s="110"/>
      <c r="D19" s="110"/>
      <c r="E19" s="110"/>
      <c r="F19" s="110"/>
      <c r="G19" s="110"/>
      <c r="H19" s="110"/>
      <c r="I19" s="110"/>
      <c r="J19" s="110"/>
      <c r="K19" s="110"/>
      <c r="L19" s="110"/>
      <c r="M19" s="40"/>
    </row>
    <row r="20" spans="1:13" x14ac:dyDescent="0.3">
      <c r="A20" s="40"/>
      <c r="B20" s="110"/>
      <c r="C20" s="110"/>
      <c r="D20" s="110"/>
      <c r="E20" s="110"/>
      <c r="F20" s="110"/>
      <c r="G20" s="110"/>
      <c r="H20" s="110"/>
      <c r="I20" s="110"/>
      <c r="J20" s="110"/>
      <c r="K20" s="110"/>
      <c r="L20" s="110"/>
      <c r="M20" s="40"/>
    </row>
    <row r="21" spans="1:13" x14ac:dyDescent="0.3">
      <c r="A21" s="40"/>
      <c r="B21" s="110"/>
      <c r="C21" s="110"/>
      <c r="D21" s="110"/>
      <c r="E21" s="110"/>
      <c r="F21" s="110"/>
      <c r="G21" s="110"/>
      <c r="H21" s="110"/>
      <c r="I21" s="110"/>
      <c r="J21" s="110"/>
      <c r="K21" s="110"/>
      <c r="L21" s="110"/>
      <c r="M21" s="40"/>
    </row>
    <row r="22" spans="1:13" x14ac:dyDescent="0.3">
      <c r="A22" s="40"/>
      <c r="B22" s="110"/>
      <c r="C22" s="110"/>
      <c r="D22" s="110"/>
      <c r="E22" s="110"/>
      <c r="F22" s="110"/>
      <c r="G22" s="110"/>
      <c r="H22" s="110"/>
      <c r="I22" s="110"/>
      <c r="J22" s="110"/>
      <c r="K22" s="110"/>
      <c r="L22" s="110"/>
      <c r="M22" s="40"/>
    </row>
    <row r="23" spans="1:13" ht="22.05" customHeight="1" x14ac:dyDescent="0.3">
      <c r="A23" s="40"/>
      <c r="B23" s="84" t="s">
        <v>176</v>
      </c>
      <c r="C23" s="40"/>
      <c r="D23" s="40"/>
      <c r="E23" s="40"/>
      <c r="F23" s="40"/>
      <c r="G23" s="40"/>
      <c r="H23" s="40"/>
      <c r="I23" s="40"/>
      <c r="J23" s="40"/>
      <c r="K23" s="40"/>
      <c r="L23" s="40"/>
      <c r="M23" s="40"/>
    </row>
    <row r="24" spans="1:13" ht="14.55" customHeight="1" x14ac:dyDescent="0.3">
      <c r="A24" s="40"/>
      <c r="B24" s="110" t="s">
        <v>177</v>
      </c>
      <c r="C24" s="110"/>
      <c r="D24" s="110"/>
      <c r="E24" s="110"/>
      <c r="F24" s="110"/>
      <c r="G24" s="110"/>
      <c r="H24" s="110"/>
      <c r="I24" s="110"/>
      <c r="J24" s="110"/>
      <c r="K24" s="110"/>
      <c r="L24" s="110"/>
      <c r="M24" s="40"/>
    </row>
    <row r="25" spans="1:13" x14ac:dyDescent="0.3">
      <c r="A25" s="40"/>
      <c r="B25" s="110"/>
      <c r="C25" s="110"/>
      <c r="D25" s="110"/>
      <c r="E25" s="110"/>
      <c r="F25" s="110"/>
      <c r="G25" s="110"/>
      <c r="H25" s="110"/>
      <c r="I25" s="110"/>
      <c r="J25" s="110"/>
      <c r="K25" s="110"/>
      <c r="L25" s="110"/>
      <c r="M25" s="40"/>
    </row>
    <row r="26" spans="1:13" x14ac:dyDescent="0.3">
      <c r="A26" s="40"/>
      <c r="B26" s="110"/>
      <c r="C26" s="110"/>
      <c r="D26" s="110"/>
      <c r="E26" s="110"/>
      <c r="F26" s="110"/>
      <c r="G26" s="110"/>
      <c r="H26" s="110"/>
      <c r="I26" s="110"/>
      <c r="J26" s="110"/>
      <c r="K26" s="110"/>
      <c r="L26" s="110"/>
      <c r="M26" s="40"/>
    </row>
    <row r="27" spans="1:13" x14ac:dyDescent="0.3">
      <c r="A27" s="40"/>
      <c r="B27" s="110"/>
      <c r="C27" s="110"/>
      <c r="D27" s="110"/>
      <c r="E27" s="110"/>
      <c r="F27" s="110"/>
      <c r="G27" s="110"/>
      <c r="H27" s="110"/>
      <c r="I27" s="110"/>
      <c r="J27" s="110"/>
      <c r="K27" s="110"/>
      <c r="L27" s="110"/>
      <c r="M27" s="40"/>
    </row>
    <row r="28" spans="1:13" x14ac:dyDescent="0.3">
      <c r="A28" s="40"/>
      <c r="B28" s="110"/>
      <c r="C28" s="110"/>
      <c r="D28" s="110"/>
      <c r="E28" s="110"/>
      <c r="F28" s="110"/>
      <c r="G28" s="110"/>
      <c r="H28" s="110"/>
      <c r="I28" s="110"/>
      <c r="J28" s="110"/>
      <c r="K28" s="110"/>
      <c r="L28" s="110"/>
      <c r="M28" s="40"/>
    </row>
    <row r="29" spans="1:13" x14ac:dyDescent="0.3">
      <c r="A29" s="40"/>
      <c r="B29" s="110"/>
      <c r="C29" s="110"/>
      <c r="D29" s="110"/>
      <c r="E29" s="110"/>
      <c r="F29" s="110"/>
      <c r="G29" s="110"/>
      <c r="H29" s="110"/>
      <c r="I29" s="110"/>
      <c r="J29" s="110"/>
      <c r="K29" s="110"/>
      <c r="L29" s="110"/>
      <c r="M29" s="40"/>
    </row>
    <row r="30" spans="1:13" x14ac:dyDescent="0.3">
      <c r="A30" s="40"/>
      <c r="B30" s="110"/>
      <c r="C30" s="110"/>
      <c r="D30" s="110"/>
      <c r="E30" s="110"/>
      <c r="F30" s="110"/>
      <c r="G30" s="110"/>
      <c r="H30" s="110"/>
      <c r="I30" s="110"/>
      <c r="J30" s="110"/>
      <c r="K30" s="110"/>
      <c r="L30" s="110"/>
      <c r="M30" s="40"/>
    </row>
    <row r="31" spans="1:13" x14ac:dyDescent="0.3">
      <c r="A31" s="40"/>
      <c r="B31" s="110"/>
      <c r="C31" s="110"/>
      <c r="D31" s="110"/>
      <c r="E31" s="110"/>
      <c r="F31" s="110"/>
      <c r="G31" s="110"/>
      <c r="H31" s="110"/>
      <c r="I31" s="110"/>
      <c r="J31" s="110"/>
      <c r="K31" s="110"/>
      <c r="L31" s="110"/>
      <c r="M31" s="40"/>
    </row>
    <row r="32" spans="1:13" x14ac:dyDescent="0.3">
      <c r="A32" s="40"/>
      <c r="B32" s="110"/>
      <c r="C32" s="110"/>
      <c r="D32" s="110"/>
      <c r="E32" s="110"/>
      <c r="F32" s="110"/>
      <c r="G32" s="110"/>
      <c r="H32" s="110"/>
      <c r="I32" s="110"/>
      <c r="J32" s="110"/>
      <c r="K32" s="110"/>
      <c r="L32" s="110"/>
      <c r="M32" s="40"/>
    </row>
    <row r="33" spans="1:13" x14ac:dyDescent="0.3">
      <c r="A33" s="40"/>
      <c r="B33" s="110"/>
      <c r="C33" s="110"/>
      <c r="D33" s="110"/>
      <c r="E33" s="110"/>
      <c r="F33" s="110"/>
      <c r="G33" s="110"/>
      <c r="H33" s="110"/>
      <c r="I33" s="110"/>
      <c r="J33" s="110"/>
      <c r="K33" s="110"/>
      <c r="L33" s="110"/>
      <c r="M33" s="40"/>
    </row>
    <row r="34" spans="1:13" x14ac:dyDescent="0.3">
      <c r="A34" s="40"/>
      <c r="B34" s="110"/>
      <c r="C34" s="110"/>
      <c r="D34" s="110"/>
      <c r="E34" s="110"/>
      <c r="F34" s="110"/>
      <c r="G34" s="110"/>
      <c r="H34" s="110"/>
      <c r="I34" s="110"/>
      <c r="J34" s="110"/>
      <c r="K34" s="110"/>
      <c r="L34" s="110"/>
      <c r="M34" s="40"/>
    </row>
    <row r="35" spans="1:13" x14ac:dyDescent="0.3">
      <c r="A35" s="40"/>
      <c r="B35" s="110"/>
      <c r="C35" s="110"/>
      <c r="D35" s="110"/>
      <c r="E35" s="110"/>
      <c r="F35" s="110"/>
      <c r="G35" s="110"/>
      <c r="H35" s="110"/>
      <c r="I35" s="110"/>
      <c r="J35" s="110"/>
      <c r="K35" s="110"/>
      <c r="L35" s="110"/>
      <c r="M35" s="40"/>
    </row>
    <row r="36" spans="1:13" x14ac:dyDescent="0.3">
      <c r="A36" s="40"/>
      <c r="B36" s="110"/>
      <c r="C36" s="110"/>
      <c r="D36" s="110"/>
      <c r="E36" s="110"/>
      <c r="F36" s="110"/>
      <c r="G36" s="110"/>
      <c r="H36" s="110"/>
      <c r="I36" s="110"/>
      <c r="J36" s="110"/>
      <c r="K36" s="110"/>
      <c r="L36" s="110"/>
      <c r="M36" s="40"/>
    </row>
    <row r="37" spans="1:13" x14ac:dyDescent="0.3">
      <c r="A37" s="40"/>
      <c r="B37" s="110"/>
      <c r="C37" s="110"/>
      <c r="D37" s="110"/>
      <c r="E37" s="110"/>
      <c r="F37" s="110"/>
      <c r="G37" s="110"/>
      <c r="H37" s="110"/>
      <c r="I37" s="110"/>
      <c r="J37" s="110"/>
      <c r="K37" s="110"/>
      <c r="L37" s="110"/>
      <c r="M37" s="40"/>
    </row>
    <row r="38" spans="1:13" x14ac:dyDescent="0.3">
      <c r="A38" s="40"/>
      <c r="B38" s="110"/>
      <c r="C38" s="110"/>
      <c r="D38" s="110"/>
      <c r="E38" s="110"/>
      <c r="F38" s="110"/>
      <c r="G38" s="110"/>
      <c r="H38" s="110"/>
      <c r="I38" s="110"/>
      <c r="J38" s="110"/>
      <c r="K38" s="110"/>
      <c r="L38" s="110"/>
      <c r="M38" s="40"/>
    </row>
    <row r="39" spans="1:13" x14ac:dyDescent="0.3">
      <c r="A39" s="40"/>
      <c r="B39" s="110"/>
      <c r="C39" s="110"/>
      <c r="D39" s="110"/>
      <c r="E39" s="110"/>
      <c r="F39" s="110"/>
      <c r="G39" s="110"/>
      <c r="H39" s="110"/>
      <c r="I39" s="110"/>
      <c r="J39" s="110"/>
      <c r="K39" s="110"/>
      <c r="L39" s="110"/>
      <c r="M39" s="40"/>
    </row>
    <row r="40" spans="1:13" x14ac:dyDescent="0.3">
      <c r="A40" s="40"/>
      <c r="B40" s="110"/>
      <c r="C40" s="110"/>
      <c r="D40" s="110"/>
      <c r="E40" s="110"/>
      <c r="F40" s="110"/>
      <c r="G40" s="110"/>
      <c r="H40" s="110"/>
      <c r="I40" s="110"/>
      <c r="J40" s="110"/>
      <c r="K40" s="110"/>
      <c r="L40" s="110"/>
      <c r="M40" s="40"/>
    </row>
    <row r="41" spans="1:13" x14ac:dyDescent="0.3">
      <c r="A41" s="40"/>
      <c r="B41" s="110"/>
      <c r="C41" s="110"/>
      <c r="D41" s="110"/>
      <c r="E41" s="110"/>
      <c r="F41" s="110"/>
      <c r="G41" s="110"/>
      <c r="H41" s="110"/>
      <c r="I41" s="110"/>
      <c r="J41" s="110"/>
      <c r="K41" s="110"/>
      <c r="L41" s="110"/>
      <c r="M41" s="40"/>
    </row>
    <row r="42" spans="1:13" x14ac:dyDescent="0.3">
      <c r="A42" s="40"/>
      <c r="B42" s="110"/>
      <c r="C42" s="110"/>
      <c r="D42" s="110"/>
      <c r="E42" s="110"/>
      <c r="F42" s="110"/>
      <c r="G42" s="110"/>
      <c r="H42" s="110"/>
      <c r="I42" s="110"/>
      <c r="J42" s="110"/>
      <c r="K42" s="110"/>
      <c r="L42" s="110"/>
      <c r="M42" s="40"/>
    </row>
    <row r="43" spans="1:13" x14ac:dyDescent="0.3">
      <c r="A43" s="40"/>
      <c r="B43" s="110"/>
      <c r="C43" s="110"/>
      <c r="D43" s="110"/>
      <c r="E43" s="110"/>
      <c r="F43" s="110"/>
      <c r="G43" s="110"/>
      <c r="H43" s="110"/>
      <c r="I43" s="110"/>
      <c r="J43" s="110"/>
      <c r="K43" s="110"/>
      <c r="L43" s="110"/>
      <c r="M43" s="40"/>
    </row>
    <row r="44" spans="1:13" x14ac:dyDescent="0.3">
      <c r="A44" s="40"/>
      <c r="B44" s="110"/>
      <c r="C44" s="110"/>
      <c r="D44" s="110"/>
      <c r="E44" s="110"/>
      <c r="F44" s="110"/>
      <c r="G44" s="110"/>
      <c r="H44" s="110"/>
      <c r="I44" s="110"/>
      <c r="J44" s="110"/>
      <c r="K44" s="110"/>
      <c r="L44" s="110"/>
      <c r="M44" s="40"/>
    </row>
    <row r="45" spans="1:13" x14ac:dyDescent="0.3">
      <c r="A45" s="40"/>
      <c r="B45" s="40"/>
      <c r="C45" s="40"/>
      <c r="D45" s="40"/>
      <c r="E45" s="40"/>
      <c r="F45" s="40"/>
      <c r="G45" s="40"/>
      <c r="H45" s="40"/>
      <c r="I45" s="40"/>
      <c r="J45" s="40"/>
      <c r="K45" s="40"/>
      <c r="L45" s="40"/>
      <c r="M45" s="40"/>
    </row>
    <row r="46" spans="1:13" x14ac:dyDescent="0.3">
      <c r="A46" s="40"/>
      <c r="B46" s="40"/>
      <c r="C46" s="40"/>
      <c r="D46" s="40"/>
      <c r="E46" s="40"/>
      <c r="F46" s="40"/>
      <c r="G46" s="40"/>
      <c r="H46" s="40"/>
      <c r="I46" s="40"/>
      <c r="J46" s="40"/>
      <c r="K46" s="40"/>
      <c r="L46" s="40"/>
      <c r="M46" s="40"/>
    </row>
  </sheetData>
  <sheetProtection algorithmName="SHA-512" hashValue="eXZ01v0Wr6a3Tp35xqRYYAqhi20NrhxXMmsoJSrkvXAXUg5HOOcbCeIbNUyi7YFQYCkIxpw+DG6ARZ2rJlFD0w==" saltValue="oMtm4Pr1SH+CvM5cXOMbGw==" spinCount="100000" sheet="1" selectLockedCells="1"/>
  <mergeCells count="3">
    <mergeCell ref="B1:L1"/>
    <mergeCell ref="B3:L22"/>
    <mergeCell ref="B24:L44"/>
  </mergeCells>
  <pageMargins left="0.31496062992125984" right="0.31496062992125984" top="0.86614173228346458" bottom="0.35433070866141736" header="0.19685039370078741" footer="0.31496062992125984"/>
  <pageSetup orientation="portrait" r:id="rId1"/>
  <headerFooter>
    <oddHeader>&amp;C&amp;G</oddHead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O8787"/>
  <sheetViews>
    <sheetView topLeftCell="D1" zoomScale="85" zoomScaleNormal="85" workbookViewId="0">
      <selection activeCell="L5" sqref="L5:L16"/>
    </sheetView>
  </sheetViews>
  <sheetFormatPr defaultRowHeight="14.4" x14ac:dyDescent="0.3"/>
  <cols>
    <col min="1" max="1" width="3.88671875" customWidth="1"/>
    <col min="2" max="2" width="26.5546875" bestFit="1" customWidth="1"/>
    <col min="3" max="3" width="21" bestFit="1" customWidth="1"/>
    <col min="4" max="4" width="11.5546875" customWidth="1"/>
    <col min="5" max="5" width="3.5546875" customWidth="1"/>
    <col min="6" max="6" width="4.21875" bestFit="1" customWidth="1"/>
    <col min="7" max="7" width="7.21875" bestFit="1" customWidth="1"/>
    <col min="8" max="8" width="13" style="4" bestFit="1" customWidth="1"/>
    <col min="9" max="9" width="10.33203125" bestFit="1" customWidth="1"/>
    <col min="10" max="10" width="13.77734375" style="2" bestFit="1" customWidth="1"/>
    <col min="11" max="11" width="14.109375" style="2" bestFit="1" customWidth="1"/>
    <col min="12" max="12" width="13.88671875" style="2" bestFit="1" customWidth="1"/>
    <col min="13" max="13" width="9.33203125" customWidth="1"/>
    <col min="14" max="14" width="9.21875" bestFit="1" customWidth="1"/>
    <col min="15" max="15" width="13.44140625" bestFit="1" customWidth="1"/>
    <col min="16" max="16" width="9.21875" bestFit="1" customWidth="1"/>
    <col min="17" max="17" width="13.44140625" bestFit="1" customWidth="1"/>
    <col min="18" max="18" width="11.33203125" bestFit="1" customWidth="1"/>
    <col min="19" max="19" width="3" customWidth="1"/>
    <col min="20" max="20" width="5.109375" style="26" bestFit="1" customWidth="1"/>
    <col min="21" max="21" width="11.109375" customWidth="1"/>
    <col min="22" max="22" width="13.21875" bestFit="1" customWidth="1"/>
    <col min="23" max="23" width="11.77734375" bestFit="1" customWidth="1"/>
    <col min="24" max="24" width="3" customWidth="1"/>
    <col min="25" max="25" width="19.21875" bestFit="1" customWidth="1"/>
    <col min="26" max="26" width="8.109375" bestFit="1" customWidth="1"/>
    <col min="27" max="27" width="8.21875" bestFit="1" customWidth="1"/>
    <col min="28" max="28" width="10.44140625" bestFit="1" customWidth="1"/>
    <col min="29" max="29" width="10.109375" bestFit="1" customWidth="1"/>
    <col min="30" max="33" width="9.77734375" bestFit="1" customWidth="1"/>
    <col min="34" max="34" width="2.6640625" customWidth="1"/>
    <col min="35" max="35" width="16.33203125" bestFit="1" customWidth="1"/>
    <col min="38" max="38" width="3" customWidth="1"/>
    <col min="39" max="39" width="10.21875" customWidth="1"/>
    <col min="40" max="40" width="10.77734375" customWidth="1"/>
    <col min="41" max="41" width="10.21875" customWidth="1"/>
  </cols>
  <sheetData>
    <row r="2" spans="2:41" x14ac:dyDescent="0.3">
      <c r="B2" s="111" t="s">
        <v>48</v>
      </c>
      <c r="C2" s="111"/>
      <c r="D2" s="111"/>
      <c r="F2" s="21" t="s">
        <v>78</v>
      </c>
      <c r="G2" s="21" t="s">
        <v>76</v>
      </c>
      <c r="H2" s="14" t="s">
        <v>53</v>
      </c>
      <c r="I2" s="10" t="s">
        <v>77</v>
      </c>
      <c r="J2" s="15" t="s">
        <v>85</v>
      </c>
      <c r="K2" s="15" t="s">
        <v>86</v>
      </c>
      <c r="L2" s="15" t="s">
        <v>90</v>
      </c>
      <c r="M2" s="10" t="s">
        <v>60</v>
      </c>
      <c r="N2" s="10" t="s">
        <v>62</v>
      </c>
      <c r="O2" s="10" t="s">
        <v>88</v>
      </c>
      <c r="P2" s="10" t="s">
        <v>63</v>
      </c>
      <c r="Q2" s="10" t="s">
        <v>68</v>
      </c>
      <c r="R2" s="10" t="s">
        <v>64</v>
      </c>
      <c r="T2" s="21" t="s">
        <v>120</v>
      </c>
      <c r="U2" s="10" t="s">
        <v>77</v>
      </c>
      <c r="V2" s="10" t="s">
        <v>68</v>
      </c>
      <c r="W2" s="10" t="s">
        <v>64</v>
      </c>
      <c r="Y2" s="111" t="s">
        <v>95</v>
      </c>
      <c r="Z2" s="111"/>
      <c r="AA2" s="111"/>
      <c r="AB2" s="111"/>
      <c r="AC2" s="111"/>
      <c r="AD2" s="111"/>
      <c r="AE2" s="111"/>
      <c r="AF2" s="111"/>
      <c r="AG2" s="111"/>
      <c r="AI2" s="112" t="s">
        <v>100</v>
      </c>
      <c r="AJ2" s="112"/>
      <c r="AK2" s="112"/>
      <c r="AM2" s="111" t="s">
        <v>101</v>
      </c>
      <c r="AN2" s="111"/>
      <c r="AO2" s="111"/>
    </row>
    <row r="3" spans="2:41" x14ac:dyDescent="0.3">
      <c r="B3" s="6" t="s">
        <v>42</v>
      </c>
      <c r="C3" s="7">
        <f>FV!I16*C12*C11/100</f>
        <v>16000</v>
      </c>
      <c r="D3" s="3" t="s">
        <v>43</v>
      </c>
      <c r="F3" s="16"/>
      <c r="G3" s="16"/>
      <c r="H3" s="22" t="s">
        <v>30</v>
      </c>
      <c r="I3" s="23" t="s">
        <v>57</v>
      </c>
      <c r="J3" s="24" t="s">
        <v>32</v>
      </c>
      <c r="K3" s="24" t="s">
        <v>32</v>
      </c>
      <c r="L3" s="24" t="s">
        <v>32</v>
      </c>
      <c r="M3" s="23" t="s">
        <v>61</v>
      </c>
      <c r="N3" s="23" t="s">
        <v>61</v>
      </c>
      <c r="O3" s="23" t="s">
        <v>61</v>
      </c>
      <c r="P3" s="23" t="s">
        <v>61</v>
      </c>
      <c r="Q3" s="23" t="s">
        <v>61</v>
      </c>
      <c r="R3" s="23" t="s">
        <v>61</v>
      </c>
      <c r="T3" s="37" t="s">
        <v>47</v>
      </c>
      <c r="U3" s="36" t="s">
        <v>57</v>
      </c>
      <c r="V3" s="36" t="s">
        <v>61</v>
      </c>
      <c r="W3" s="36" t="s">
        <v>61</v>
      </c>
      <c r="Y3" s="27"/>
      <c r="Z3" s="30" t="s">
        <v>9</v>
      </c>
      <c r="AA3" s="30" t="s">
        <v>10</v>
      </c>
      <c r="AB3" s="30" t="s">
        <v>11</v>
      </c>
      <c r="AC3" s="30" t="s">
        <v>12</v>
      </c>
      <c r="AD3" s="30" t="s">
        <v>13</v>
      </c>
      <c r="AE3" s="30" t="s">
        <v>14</v>
      </c>
      <c r="AF3" s="30" t="s">
        <v>15</v>
      </c>
      <c r="AG3" s="30" t="s">
        <v>16</v>
      </c>
      <c r="AI3" s="28" t="s">
        <v>58</v>
      </c>
      <c r="AJ3" s="31" t="s">
        <v>59</v>
      </c>
      <c r="AK3" s="31" t="s">
        <v>79</v>
      </c>
      <c r="AM3" s="30" t="s">
        <v>82</v>
      </c>
      <c r="AN3" s="30" t="s">
        <v>80</v>
      </c>
      <c r="AO3" s="30" t="s">
        <v>81</v>
      </c>
    </row>
    <row r="4" spans="2:41" x14ac:dyDescent="0.3">
      <c r="B4" s="6" t="s">
        <v>53</v>
      </c>
      <c r="C4" s="7">
        <f>INDEX(CalcoliFV!Z4:AG11,MATCH(FV!B11,CalcoliFV!Y4:Y11,0),MATCH(FV!I11,CalcoliFV!Z3:AG3,0))</f>
        <v>1393.17</v>
      </c>
      <c r="D4" s="3" t="s">
        <v>30</v>
      </c>
      <c r="F4" s="3">
        <v>0</v>
      </c>
      <c r="G4" s="17">
        <v>45992</v>
      </c>
      <c r="H4" s="25"/>
      <c r="I4" s="7"/>
      <c r="J4" s="19"/>
      <c r="K4" s="19"/>
      <c r="L4" s="19"/>
      <c r="M4" s="18"/>
      <c r="N4" s="8">
        <f>-CalcoliFV!C7</f>
        <v>-110790.30000000002</v>
      </c>
      <c r="O4">
        <v>0</v>
      </c>
      <c r="P4" s="8">
        <f>SUM(M4:O4)</f>
        <v>-110790.30000000002</v>
      </c>
      <c r="Q4" s="8">
        <f>P4</f>
        <v>-110790.30000000002</v>
      </c>
      <c r="R4" s="8">
        <f>Q4</f>
        <v>-110790.30000000002</v>
      </c>
      <c r="T4" s="38">
        <v>46023</v>
      </c>
      <c r="U4" s="7">
        <f>SUMIFS(I:I,G:G,"&gt;="&amp;T4,G:G,"&lt;"&amp;EDATE(T4,12))</f>
        <v>500171.81287123851</v>
      </c>
      <c r="V4" s="7">
        <f>SUMIFS(Q:Q,G:G,"&gt;="&amp;T4,G:G,"&lt;"&amp;EDATE(T4,12))</f>
        <v>-7697.1106195168486</v>
      </c>
      <c r="W4" s="7">
        <f>SUMIFS(R:R,G:G,"&gt;="&amp;T4,G:G,"&lt;"&amp;EDATE(T4,12))</f>
        <v>-1383310.1378110445</v>
      </c>
      <c r="Y4" s="6" t="s">
        <v>0</v>
      </c>
      <c r="Z4" s="13">
        <v>726.44</v>
      </c>
      <c r="AA4" s="13">
        <v>867.85</v>
      </c>
      <c r="AB4" s="13">
        <v>831.5</v>
      </c>
      <c r="AC4" s="13">
        <v>1145.23</v>
      </c>
      <c r="AD4" s="13">
        <v>1095.46</v>
      </c>
      <c r="AE4" s="13">
        <v>1425.97</v>
      </c>
      <c r="AF4" s="13">
        <v>1359.38</v>
      </c>
      <c r="AG4" s="13">
        <v>1321.32</v>
      </c>
      <c r="AI4" s="32">
        <v>45292.041666666664</v>
      </c>
      <c r="AJ4" s="33">
        <v>107.09</v>
      </c>
      <c r="AK4" s="33">
        <f>MIN(CalcoliFV!$AN$7,CalcoliFV!$AO$7+MAX(0,180-AJ4)+4)</f>
        <v>110</v>
      </c>
      <c r="AM4" s="3">
        <v>600</v>
      </c>
      <c r="AN4" s="3">
        <v>100</v>
      </c>
      <c r="AO4" s="3">
        <v>60</v>
      </c>
    </row>
    <row r="5" spans="2:41" x14ac:dyDescent="0.3">
      <c r="B5" s="6" t="s">
        <v>65</v>
      </c>
      <c r="C5" s="7">
        <f>IF(FV!B29&lt;CalcoliFV!AC15,CalcoliFV!AD15,IF(AND(FV!B29&lt;CalcoliFV!AC16,FV!B29&gt;=CalcoliFV!AB16),CalcoliFV!AD16,IF(AND(FV!B29&lt;CalcoliFV!AC17,FV!B29&gt;=CalcoliFV!AB17),CalcoliFV!AD17,IF(AND(FV!B29&lt;CalcoliFV!AC18,FV!B29&gt;=CalcoliFV!AB18),CalcoliFV!AD18,CalcoliFV!AD19))))+IF(FV!F11="Autoconsumo",100,0)</f>
        <v>1029</v>
      </c>
      <c r="D5" s="3" t="s">
        <v>34</v>
      </c>
      <c r="F5" s="3">
        <v>1</v>
      </c>
      <c r="G5" s="17">
        <f>EDATE(G4,1)</f>
        <v>46023</v>
      </c>
      <c r="H5" s="13">
        <f>$C$4*CalcoliFV!Z14</f>
        <v>77.173080990483669</v>
      </c>
      <c r="I5" s="7">
        <f>H5*FV!$B$29</f>
        <v>27696.936120675746</v>
      </c>
      <c r="J5" s="19">
        <f>CalcoliFV!AN11/1000</f>
        <v>9.9125363508064529E-2</v>
      </c>
      <c r="K5" s="19">
        <f>+IF(FV!$B$16="SI",CalcoliFV!AO11,0)/1000</f>
        <v>0</v>
      </c>
      <c r="L5" s="19">
        <f>IF(FV!$F$11="Autoconsumo",FV!$I$13,0)</f>
        <v>0.25</v>
      </c>
      <c r="M5" s="7">
        <f>IF(FV!$F$11="Immissione",I5*J5,I5*J5*(1-FV!$F$13/100))+I5*K5*$C$20/100+L5*I5*FV!$F$13/100</f>
        <v>4834.8514455952809</v>
      </c>
      <c r="N5" s="7">
        <f>-$C$6*FV!$B$29/12</f>
        <v>-538.3406188763754</v>
      </c>
      <c r="O5" s="8">
        <f>-IF(G5-$G$4&lt;=366*FV!$I$19,FV!$E$34,0)</f>
        <v>-7606.9096653574734</v>
      </c>
      <c r="P5" s="8">
        <f t="shared" ref="P5:P68" si="0">SUM(M5:O5)</f>
        <v>-3310.3988386385681</v>
      </c>
      <c r="Q5" s="8">
        <f t="shared" ref="Q5:Q68" si="1">P5/((1+$C$18/100/12)^F5)</f>
        <v>-3293.9291926751926</v>
      </c>
      <c r="R5" s="8">
        <f>Q5+R4</f>
        <v>-114084.22919267521</v>
      </c>
      <c r="T5" s="38">
        <f>EDATE(T4,12)</f>
        <v>46388</v>
      </c>
      <c r="U5" s="7">
        <f t="shared" ref="U5:U23" si="2">SUMIFS(I:I,G:G,"&gt;="&amp;T5,G:G,"&lt;"&amp;EDATE(T5,12))</f>
        <v>497670.95380688232</v>
      </c>
      <c r="V5" s="7">
        <f t="shared" ref="V5:V23" si="3">SUMIFS(Q:Q,G:G,"&gt;="&amp;T5,G:G,"&lt;"&amp;EDATE(T5,12))</f>
        <v>-7777.2365442091377</v>
      </c>
      <c r="W5" s="7">
        <f t="shared" ref="W5:W23" si="4">SUMIFS(R:R,G:G,"&gt;="&amp;T5,G:G,"&lt;"&amp;EDATE(T5,12))</f>
        <v>-1475991.4135619402</v>
      </c>
      <c r="Y5" s="6" t="s">
        <v>1</v>
      </c>
      <c r="Z5" s="13">
        <f t="shared" ref="Z5:AD11" si="5">Z$4/$AE$4*$AE5</f>
        <v>709.73050961801437</v>
      </c>
      <c r="AA5" s="13">
        <f t="shared" si="5"/>
        <v>847.88781285721302</v>
      </c>
      <c r="AB5" s="13">
        <f t="shared" si="5"/>
        <v>812.37393142913243</v>
      </c>
      <c r="AC5" s="13">
        <f t="shared" si="5"/>
        <v>1118.8875495978177</v>
      </c>
      <c r="AD5" s="13">
        <f t="shared" si="5"/>
        <v>1070.2623534856975</v>
      </c>
      <c r="AE5" s="13">
        <v>1393.17</v>
      </c>
      <c r="AF5" s="13">
        <f t="shared" ref="AF5:AG11" si="6">AF$4/$AE$4*$AE5</f>
        <v>1328.11169561772</v>
      </c>
      <c r="AG5" s="13">
        <f t="shared" si="6"/>
        <v>1290.9271474154434</v>
      </c>
      <c r="AI5" s="32">
        <f t="shared" ref="AI5:AI68" si="7">AI4+1/24</f>
        <v>45292.083333333328</v>
      </c>
      <c r="AJ5" s="33">
        <v>104</v>
      </c>
      <c r="AK5" s="33">
        <f>MIN(CalcoliFV!$AN$7,CalcoliFV!$AO$7+MAX(0,180-AJ5)+4)</f>
        <v>110</v>
      </c>
      <c r="AM5" s="3">
        <v>200</v>
      </c>
      <c r="AN5" s="3">
        <v>110</v>
      </c>
      <c r="AO5" s="3">
        <v>70</v>
      </c>
    </row>
    <row r="6" spans="2:41" x14ac:dyDescent="0.3">
      <c r="B6" s="6" t="s">
        <v>54</v>
      </c>
      <c r="C6" s="7">
        <f>IF(FV!B29&lt;CalcoliFV!AC15,CalcoliFV!AE15,IF(AND(FV!B29&lt;CalcoliFV!AC16,FV!B29&gt;=CalcoliFV!AB16),CalcoliFV!AE16,IF(AND(FV!B29&lt;CalcoliFV!AC17,FV!B29&gt;=CalcoliFV!AB17),CalcoliFV!AE17,IF(AND(FV!B29&lt;CalcoliFV!AC18,FV!B29&gt;=CalcoliFV!AB18),CalcoliFV!AE18,CalcoliFV!AE19))))</f>
        <v>18</v>
      </c>
      <c r="D6" s="3" t="s">
        <v>55</v>
      </c>
      <c r="F6" s="3">
        <v>2</v>
      </c>
      <c r="G6" s="17">
        <f t="shared" ref="G6:G58" si="8">EDATE(G5,1)</f>
        <v>46054</v>
      </c>
      <c r="H6" s="13">
        <f>$C$4*CalcoliFV!Z15</f>
        <v>91.603343127835799</v>
      </c>
      <c r="I6" s="7">
        <f>H6*FV!$B$29</f>
        <v>32875.866953722732</v>
      </c>
      <c r="J6" s="20">
        <f>CalcoliFV!AN12/1000</f>
        <v>8.7223887945402298E-2</v>
      </c>
      <c r="K6" s="19">
        <f>+IF(FV!$B$16="SI",CalcoliFV!AO12,0)/1000</f>
        <v>0</v>
      </c>
      <c r="L6" s="19">
        <f>IF(FV!$F$11="Autoconsumo",FV!$I$13,0)</f>
        <v>0.25</v>
      </c>
      <c r="M6" s="7">
        <f>IF(FV!$F$11="Immissione",I6*J6,I6*J6*(1-FV!$F$13/100))+I6*K6*$C$20/100+L6*I6*FV!$F$13/100</f>
        <v>5543.2638368550743</v>
      </c>
      <c r="N6" s="7">
        <f>-$C$6*FV!$B$29/12</f>
        <v>-538.3406188763754</v>
      </c>
      <c r="O6" s="8">
        <f>-IF(G6-$G$4&lt;=366*FV!$I$19,FV!$E$34,0)</f>
        <v>-7606.9096653574734</v>
      </c>
      <c r="P6" s="8">
        <f t="shared" si="0"/>
        <v>-2601.9864473787748</v>
      </c>
      <c r="Q6" s="8">
        <f t="shared" si="1"/>
        <v>-2576.1604389780209</v>
      </c>
      <c r="R6" s="8">
        <f t="shared" ref="R6:R69" si="9">Q6+R5</f>
        <v>-116660.38963165323</v>
      </c>
      <c r="T6" s="38">
        <f t="shared" ref="T6:T23" si="10">EDATE(T5,12)</f>
        <v>46753</v>
      </c>
      <c r="U6" s="7">
        <f t="shared" si="2"/>
        <v>495182.59903784795</v>
      </c>
      <c r="V6" s="7">
        <f t="shared" si="3"/>
        <v>-7822.3664001189227</v>
      </c>
      <c r="W6" s="7">
        <f t="shared" si="4"/>
        <v>-1569417.8118790309</v>
      </c>
      <c r="Y6" s="6" t="s">
        <v>3</v>
      </c>
      <c r="Z6" s="13">
        <f t="shared" si="5"/>
        <v>733.16964536420824</v>
      </c>
      <c r="AA6" s="13">
        <f t="shared" si="5"/>
        <v>875.88964915110421</v>
      </c>
      <c r="AB6" s="13">
        <f t="shared" si="5"/>
        <v>839.20290749454762</v>
      </c>
      <c r="AC6" s="13">
        <f t="shared" si="5"/>
        <v>1155.8392612747814</v>
      </c>
      <c r="AD6" s="13">
        <f t="shared" si="5"/>
        <v>1105.6081984894493</v>
      </c>
      <c r="AE6" s="13">
        <v>1439.18</v>
      </c>
      <c r="AF6" s="13">
        <f t="shared" si="6"/>
        <v>1371.9731189295708</v>
      </c>
      <c r="AG6" s="13">
        <f t="shared" si="6"/>
        <v>1333.5605360561583</v>
      </c>
      <c r="AI6" s="32">
        <f t="shared" si="7"/>
        <v>45292.124999999993</v>
      </c>
      <c r="AJ6" s="33">
        <v>100</v>
      </c>
      <c r="AK6" s="33">
        <f>MIN(CalcoliFV!$AN$7,CalcoliFV!$AO$7+MAX(0,180-AJ6)+4)</f>
        <v>110</v>
      </c>
      <c r="AM6" s="3">
        <v>0</v>
      </c>
      <c r="AN6" s="3">
        <v>120</v>
      </c>
      <c r="AO6" s="3">
        <v>80</v>
      </c>
    </row>
    <row r="7" spans="2:41" x14ac:dyDescent="0.3">
      <c r="B7" s="6" t="s">
        <v>107</v>
      </c>
      <c r="C7" s="8">
        <f>FV!B13*(1-FV!B19/100)</f>
        <v>110790.30000000002</v>
      </c>
      <c r="D7" s="3" t="s">
        <v>61</v>
      </c>
      <c r="F7" s="3">
        <v>3</v>
      </c>
      <c r="G7" s="17">
        <f t="shared" si="8"/>
        <v>46082</v>
      </c>
      <c r="H7" s="13">
        <f>$C$4*CalcoliFV!Z16</f>
        <v>121.74373493130993</v>
      </c>
      <c r="I7" s="7">
        <f>H7*FV!$B$29</f>
        <v>43693.065071495192</v>
      </c>
      <c r="J7" s="20">
        <f>CalcoliFV!AN13/1000</f>
        <v>8.9228761612903107E-2</v>
      </c>
      <c r="K7" s="19">
        <f>+IF(FV!$B$16="SI",CalcoliFV!AO13,0)/1000</f>
        <v>0</v>
      </c>
      <c r="L7" s="19">
        <f>IF(FV!$F$11="Autoconsumo",FV!$I$13,0)</f>
        <v>0.25</v>
      </c>
      <c r="M7" s="7">
        <f>IF(FV!$F$11="Immissione",I7*J7,I7*J7*(1-FV!$F$13/100))+I7*K7*$C$20/100+L7*I7*FV!$F$13/100</f>
        <v>7410.9721776376527</v>
      </c>
      <c r="N7" s="7">
        <f>-$C$6*FV!$B$29/12</f>
        <v>-538.3406188763754</v>
      </c>
      <c r="O7" s="8">
        <f>-IF(G7-$G$4&lt;=366*FV!$I$19,FV!$E$34,0)</f>
        <v>-7606.9096653574734</v>
      </c>
      <c r="P7" s="8">
        <f t="shared" si="0"/>
        <v>-734.27810659619627</v>
      </c>
      <c r="Q7" s="8">
        <f t="shared" si="1"/>
        <v>-723.37316570159919</v>
      </c>
      <c r="R7" s="8">
        <f t="shared" si="9"/>
        <v>-117383.76279735484</v>
      </c>
      <c r="T7" s="38">
        <f t="shared" si="10"/>
        <v>47119</v>
      </c>
      <c r="U7" s="7">
        <f t="shared" si="2"/>
        <v>492706.68604265875</v>
      </c>
      <c r="V7" s="7">
        <f t="shared" si="3"/>
        <v>66021.449853549522</v>
      </c>
      <c r="W7" s="7">
        <f t="shared" si="4"/>
        <v>-1178728.6417667002</v>
      </c>
      <c r="Y7" s="6" t="s">
        <v>4</v>
      </c>
      <c r="Z7" s="13">
        <f t="shared" si="5"/>
        <v>721.75828607894971</v>
      </c>
      <c r="AA7" s="13">
        <f t="shared" si="5"/>
        <v>862.25693598042028</v>
      </c>
      <c r="AB7" s="13">
        <f t="shared" si="5"/>
        <v>826.14120212907699</v>
      </c>
      <c r="AC7" s="13">
        <f t="shared" si="5"/>
        <v>1137.8492951464616</v>
      </c>
      <c r="AD7" s="13">
        <f t="shared" si="5"/>
        <v>1088.4000496504134</v>
      </c>
      <c r="AE7" s="13">
        <v>1416.78</v>
      </c>
      <c r="AF7" s="13">
        <f t="shared" si="6"/>
        <v>1350.6191549611842</v>
      </c>
      <c r="AG7" s="13">
        <f t="shared" si="6"/>
        <v>1312.8044416081684</v>
      </c>
      <c r="AI7" s="32">
        <f t="shared" si="7"/>
        <v>45292.166666666657</v>
      </c>
      <c r="AJ7" s="33">
        <v>85.66</v>
      </c>
      <c r="AK7" s="33">
        <f>MIN(CalcoliFV!$AN$7,CalcoliFV!$AO$7+MAX(0,180-AJ7)+4)</f>
        <v>110</v>
      </c>
      <c r="AM7" s="34">
        <f>FV!B29</f>
        <v>358.8937459175836</v>
      </c>
      <c r="AN7" s="35">
        <f>IF(FV!$B$29&gt;CalcoliFV!AM4,CalcoliFV!AN4,IF(AND(FV!$B$29&gt;CalcoliFV!AM5,FV!$B$29&lt;=CalcoliFV!AM4),CalcoliFV!AN5,IF(FV!$B$29&lt;=CalcoliFV!AM5,CalcoliFV!AN6)))</f>
        <v>110</v>
      </c>
      <c r="AO7" s="35">
        <f>IF($AM$7&gt;CalcoliFV!AM4,CalcoliFV!AO4,IF(AND($AM$7&gt;CalcoliFV!AM5,$AM$7&lt;=CalcoliFV!AM4),CalcoliFV!AO5,IF($AM$7&lt;=CalcoliFV!AM5,CalcoliFV!AO6)))</f>
        <v>70</v>
      </c>
    </row>
    <row r="8" spans="2:41" x14ac:dyDescent="0.3">
      <c r="B8" s="6" t="s">
        <v>108</v>
      </c>
      <c r="C8" s="8">
        <f>FV!B13-C7</f>
        <v>258510.69999999998</v>
      </c>
      <c r="D8" s="3" t="s">
        <v>61</v>
      </c>
      <c r="F8" s="3">
        <v>4</v>
      </c>
      <c r="G8" s="17">
        <f t="shared" si="8"/>
        <v>46113</v>
      </c>
      <c r="H8" s="13">
        <f>$C$4*CalcoliFV!Z17</f>
        <v>131.26946653856675</v>
      </c>
      <c r="I8" s="7">
        <f>H8*FV!$B$29</f>
        <v>47111.790570629113</v>
      </c>
      <c r="J8" s="20">
        <f>CalcoliFV!AN14/1000</f>
        <v>8.69239064583332E-2</v>
      </c>
      <c r="K8" s="19">
        <f>+IF(FV!$B$16="SI",CalcoliFV!AO14,0)/1000</f>
        <v>0</v>
      </c>
      <c r="L8" s="19">
        <f>IF(FV!$F$11="Autoconsumo",FV!$I$13,0)</f>
        <v>0.25</v>
      </c>
      <c r="M8" s="7">
        <f>IF(FV!$F$11="Immissione",I8*J8,I8*J8*(1-FV!$F$13/100))+I8*K8*$C$20/100+L8*I8*FV!$F$13/100</f>
        <v>7936.5442596516132</v>
      </c>
      <c r="N8" s="7">
        <f>-$C$6*FV!$B$29/12</f>
        <v>-538.3406188763754</v>
      </c>
      <c r="O8" s="8">
        <f>-IF(G8-$G$4&lt;=366*FV!$I$19,FV!$E$34,0)</f>
        <v>-7606.9096653574734</v>
      </c>
      <c r="P8" s="8">
        <f t="shared" si="0"/>
        <v>-208.70602458223584</v>
      </c>
      <c r="Q8" s="8">
        <f t="shared" si="1"/>
        <v>-204.58356336086808</v>
      </c>
      <c r="R8" s="8">
        <f t="shared" si="9"/>
        <v>-117588.3463607157</v>
      </c>
      <c r="T8" s="38">
        <f t="shared" si="10"/>
        <v>47484</v>
      </c>
      <c r="U8" s="7">
        <f t="shared" si="2"/>
        <v>490243.15261244535</v>
      </c>
      <c r="V8" s="7">
        <f t="shared" si="3"/>
        <v>61744.411408850079</v>
      </c>
      <c r="W8" s="7">
        <f t="shared" si="4"/>
        <v>-414353.61984403047</v>
      </c>
      <c r="Y8" s="6" t="s">
        <v>5</v>
      </c>
      <c r="Z8" s="13">
        <f t="shared" si="5"/>
        <v>726.80169933448815</v>
      </c>
      <c r="AA8" s="13">
        <f t="shared" si="5"/>
        <v>868.28210831924935</v>
      </c>
      <c r="AB8" s="13">
        <f t="shared" si="5"/>
        <v>831.91400941113773</v>
      </c>
      <c r="AC8" s="13">
        <f t="shared" si="5"/>
        <v>1145.8002176763887</v>
      </c>
      <c r="AD8" s="13">
        <f t="shared" si="5"/>
        <v>1096.0054368605231</v>
      </c>
      <c r="AE8" s="13">
        <v>1426.68</v>
      </c>
      <c r="AF8" s="13">
        <f t="shared" si="6"/>
        <v>1360.0568443936409</v>
      </c>
      <c r="AG8" s="13">
        <f t="shared" si="6"/>
        <v>1321.9778940650924</v>
      </c>
      <c r="AI8" s="32">
        <f t="shared" si="7"/>
        <v>45292.208333333321</v>
      </c>
      <c r="AJ8" s="33">
        <v>85</v>
      </c>
      <c r="AK8" s="33">
        <f>MIN(CalcoliFV!$AN$7,CalcoliFV!$AO$7+MAX(0,180-AJ8)+4)</f>
        <v>110</v>
      </c>
    </row>
    <row r="9" spans="2:41" x14ac:dyDescent="0.3">
      <c r="F9" s="3">
        <v>5</v>
      </c>
      <c r="G9" s="17">
        <f t="shared" si="8"/>
        <v>46143</v>
      </c>
      <c r="H9" s="13">
        <f>$C$4*CalcoliFV!Z18</f>
        <v>137.06306535200602</v>
      </c>
      <c r="I9" s="7">
        <f>H9*FV!$B$29</f>
        <v>49191.076951128009</v>
      </c>
      <c r="J9" s="20">
        <f>CalcoliFV!AN15/1000</f>
        <v>9.5647650322580477E-2</v>
      </c>
      <c r="K9" s="19">
        <f>+IF(FV!$B$16="SI",CalcoliFV!AO15,0)/1000</f>
        <v>0</v>
      </c>
      <c r="L9" s="19">
        <f>IF(FV!$F$11="Autoconsumo",FV!$I$13,0)</f>
        <v>0.25</v>
      </c>
      <c r="M9" s="7">
        <f>IF(FV!$F$11="Immissione",I9*J9,I9*J9*(1-FV!$F$13/100))+I9*K9*$C$20/100+L9*I9*FV!$F$13/100</f>
        <v>8501.3900824973207</v>
      </c>
      <c r="N9" s="7">
        <f>-$C$6*FV!$B$29/12</f>
        <v>-538.3406188763754</v>
      </c>
      <c r="O9" s="8">
        <f>-IF(G9-$G$4&lt;=366*FV!$I$19,FV!$E$34,0)</f>
        <v>-7606.9096653574734</v>
      </c>
      <c r="P9" s="8">
        <f t="shared" si="0"/>
        <v>356.13979826347168</v>
      </c>
      <c r="Q9" s="8">
        <f t="shared" si="1"/>
        <v>347.36831306166215</v>
      </c>
      <c r="R9" s="8">
        <f t="shared" si="9"/>
        <v>-117240.97804765405</v>
      </c>
      <c r="T9" s="38">
        <f t="shared" si="10"/>
        <v>47849</v>
      </c>
      <c r="U9" s="7">
        <f t="shared" si="2"/>
        <v>487791.93684938323</v>
      </c>
      <c r="V9" s="7">
        <f t="shared" si="3"/>
        <v>57741.116379744715</v>
      </c>
      <c r="W9" s="7">
        <f t="shared" si="4"/>
        <v>300481.70415871416</v>
      </c>
      <c r="Y9" s="6" t="s">
        <v>6</v>
      </c>
      <c r="Z9" s="13">
        <f t="shared" si="5"/>
        <v>716.3327960616283</v>
      </c>
      <c r="AA9" s="13">
        <f t="shared" si="5"/>
        <v>855.77531119168009</v>
      </c>
      <c r="AB9" s="13">
        <f t="shared" si="5"/>
        <v>819.93106096201188</v>
      </c>
      <c r="AC9" s="13">
        <f t="shared" si="5"/>
        <v>1129.2960300006312</v>
      </c>
      <c r="AD9" s="13">
        <f t="shared" si="5"/>
        <v>1080.2184967425683</v>
      </c>
      <c r="AE9" s="13">
        <v>1406.13</v>
      </c>
      <c r="AF9" s="13">
        <f t="shared" si="6"/>
        <v>1340.4664890565721</v>
      </c>
      <c r="AG9" s="13">
        <f t="shared" si="6"/>
        <v>1302.9360306317806</v>
      </c>
      <c r="AI9" s="32">
        <f t="shared" si="7"/>
        <v>45292.249999999985</v>
      </c>
      <c r="AJ9" s="33">
        <v>85.53</v>
      </c>
      <c r="AK9" s="33">
        <f>MIN(CalcoliFV!$AN$7,CalcoliFV!$AO$7+MAX(0,180-AJ9)+4)</f>
        <v>110</v>
      </c>
      <c r="AM9" s="112" t="s">
        <v>100</v>
      </c>
      <c r="AN9" s="112"/>
      <c r="AO9" s="112"/>
    </row>
    <row r="10" spans="2:41" x14ac:dyDescent="0.3">
      <c r="B10" s="111" t="s">
        <v>49</v>
      </c>
      <c r="C10" s="111"/>
      <c r="D10" s="111"/>
      <c r="F10" s="3">
        <v>6</v>
      </c>
      <c r="G10" s="17">
        <f t="shared" si="8"/>
        <v>46174</v>
      </c>
      <c r="H10" s="13">
        <f>$C$4*CalcoliFV!Z19</f>
        <v>142.90551407112355</v>
      </c>
      <c r="I10" s="7">
        <f>H10*FV!$B$29</f>
        <v>51287.895257263481</v>
      </c>
      <c r="J10" s="20">
        <f>CalcoliFV!AN16/1000</f>
        <v>0.10593118804166643</v>
      </c>
      <c r="K10" s="19">
        <f>+IF(FV!$B$16="SI",CalcoliFV!AO16,0)/1000</f>
        <v>0</v>
      </c>
      <c r="L10" s="19">
        <f>IF(FV!$F$11="Autoconsumo",FV!$I$13,0)</f>
        <v>0.25</v>
      </c>
      <c r="M10" s="7">
        <f>IF(FV!$F$11="Immissione",I10*J10,I10*J10*(1-FV!$F$13/100))+I10*K10*$C$20/100+L10*I10*FV!$F$13/100</f>
        <v>9127.4807455371702</v>
      </c>
      <c r="N10" s="7">
        <f>-$C$6*FV!$B$29/12</f>
        <v>-538.3406188763754</v>
      </c>
      <c r="O10" s="8">
        <f>-IF(G10-$G$4&lt;=366*FV!$I$19,FV!$E$34,0)</f>
        <v>-7606.9096653574734</v>
      </c>
      <c r="P10" s="8">
        <f t="shared" si="0"/>
        <v>982.23046130332204</v>
      </c>
      <c r="Q10" s="8">
        <f t="shared" si="1"/>
        <v>953.272419427351</v>
      </c>
      <c r="R10" s="8">
        <f t="shared" si="9"/>
        <v>-116287.7056282267</v>
      </c>
      <c r="T10" s="38">
        <f t="shared" si="10"/>
        <v>48214</v>
      </c>
      <c r="U10" s="7">
        <f t="shared" si="2"/>
        <v>485352.97716513631</v>
      </c>
      <c r="V10" s="7">
        <f t="shared" si="3"/>
        <v>53994.17124585143</v>
      </c>
      <c r="W10" s="7">
        <f t="shared" si="4"/>
        <v>968948.84028034052</v>
      </c>
      <c r="Y10" s="6" t="s">
        <v>7</v>
      </c>
      <c r="Z10" s="13">
        <f t="shared" si="5"/>
        <v>730.20472969277046</v>
      </c>
      <c r="AA10" s="13">
        <f t="shared" si="5"/>
        <v>872.34757813979252</v>
      </c>
      <c r="AB10" s="13">
        <f t="shared" si="5"/>
        <v>835.80919654691183</v>
      </c>
      <c r="AC10" s="13">
        <f t="shared" si="5"/>
        <v>1151.1650825753698</v>
      </c>
      <c r="AD10" s="13">
        <f t="shared" si="5"/>
        <v>1101.1371526750211</v>
      </c>
      <c r="AE10" s="13">
        <v>1433.36</v>
      </c>
      <c r="AF10" s="13">
        <f t="shared" si="6"/>
        <v>1366.4249015056416</v>
      </c>
      <c r="AG10" s="13">
        <f t="shared" si="6"/>
        <v>1328.167657945118</v>
      </c>
      <c r="AI10" s="32">
        <f t="shared" si="7"/>
        <v>45292.29166666665</v>
      </c>
      <c r="AJ10" s="33">
        <v>95.07</v>
      </c>
      <c r="AK10" s="33">
        <f>MIN(CalcoliFV!$AN$7,CalcoliFV!$AO$7+MAX(0,180-AJ10)+4)</f>
        <v>110</v>
      </c>
      <c r="AM10" s="30" t="s">
        <v>76</v>
      </c>
      <c r="AN10" s="31" t="s">
        <v>59</v>
      </c>
      <c r="AO10" s="31" t="s">
        <v>79</v>
      </c>
    </row>
    <row r="11" spans="2:41" x14ac:dyDescent="0.3">
      <c r="B11" s="6" t="s">
        <v>46</v>
      </c>
      <c r="C11" s="3">
        <v>80</v>
      </c>
      <c r="D11" s="3" t="s">
        <v>37</v>
      </c>
      <c r="F11" s="3">
        <v>7</v>
      </c>
      <c r="G11" s="17">
        <f t="shared" si="8"/>
        <v>46204</v>
      </c>
      <c r="H11" s="13">
        <f>$C$4*CalcoliFV!Z20</f>
        <v>155.58694958519465</v>
      </c>
      <c r="I11" s="7">
        <f>H11*FV!$B$29</f>
        <v>55839.183152520738</v>
      </c>
      <c r="J11" s="20">
        <f>CalcoliFV!AN17/1000</f>
        <v>0.11805046752688156</v>
      </c>
      <c r="K11" s="19">
        <f>+IF(FV!$B$16="SI",CalcoliFV!AO17,0)/1000</f>
        <v>0</v>
      </c>
      <c r="L11" s="19">
        <f>IF(FV!$F$11="Autoconsumo",FV!$I$13,0)</f>
        <v>0.25</v>
      </c>
      <c r="M11" s="7">
        <f>IF(FV!$F$11="Immissione",I11*J11,I11*J11*(1-FV!$F$13/100))+I11*K11*$C$20/100+L11*I11*FV!$F$13/100</f>
        <v>10275.818732802212</v>
      </c>
      <c r="N11" s="7">
        <f>-$C$6*FV!$B$29/12</f>
        <v>-538.3406188763754</v>
      </c>
      <c r="O11" s="8">
        <f>-IF(G11-$G$4&lt;=366*FV!$I$19,FV!$E$34,0)</f>
        <v>-7606.9096653574734</v>
      </c>
      <c r="P11" s="8">
        <f t="shared" si="0"/>
        <v>2130.5684485683641</v>
      </c>
      <c r="Q11" s="8">
        <f t="shared" si="1"/>
        <v>2057.4678564053393</v>
      </c>
      <c r="R11" s="8">
        <f t="shared" si="9"/>
        <v>-114230.23777182135</v>
      </c>
      <c r="T11" s="38">
        <f t="shared" si="10"/>
        <v>48580</v>
      </c>
      <c r="U11" s="7">
        <f t="shared" si="2"/>
        <v>482926.21227931057</v>
      </c>
      <c r="V11" s="7">
        <f t="shared" si="3"/>
        <v>50487.282774557309</v>
      </c>
      <c r="W11" s="7">
        <f t="shared" si="4"/>
        <v>1594017.7508292019</v>
      </c>
      <c r="Y11" s="6" t="s">
        <v>8</v>
      </c>
      <c r="Z11" s="13">
        <f t="shared" si="5"/>
        <v>709.31786671528846</v>
      </c>
      <c r="AA11" s="13">
        <f t="shared" si="5"/>
        <v>847.39484421130874</v>
      </c>
      <c r="AB11" s="13">
        <f t="shared" si="5"/>
        <v>811.90161083332737</v>
      </c>
      <c r="AC11" s="13">
        <f t="shared" si="5"/>
        <v>1118.2370195726417</v>
      </c>
      <c r="AD11" s="13">
        <f t="shared" si="5"/>
        <v>1069.6400945321429</v>
      </c>
      <c r="AE11" s="13">
        <v>1392.36</v>
      </c>
      <c r="AF11" s="13">
        <f t="shared" si="6"/>
        <v>1327.3395210277915</v>
      </c>
      <c r="AG11" s="13">
        <f t="shared" si="6"/>
        <v>1290.1765922144223</v>
      </c>
      <c r="AI11" s="32">
        <f t="shared" si="7"/>
        <v>45292.333333333314</v>
      </c>
      <c r="AJ11" s="33">
        <v>104.07</v>
      </c>
      <c r="AK11" s="33">
        <f>MIN(CalcoliFV!$AN$7,CalcoliFV!$AO$7+MAX(0,180-AJ11)+4)</f>
        <v>110</v>
      </c>
      <c r="AM11" s="17">
        <v>45292</v>
      </c>
      <c r="AN11" s="13">
        <f>AVERAGEIFS(CalcoliFV!AJ$3:AJ$8787,CalcoliFV!AI$3:AI$8787,"&gt;="&amp;AM11,CalcoliFV!AI$3:AI$8787,"&lt;"&amp;EDATE(AM11,1))</f>
        <v>99.125363508064524</v>
      </c>
      <c r="AO11" s="13">
        <f>AVERAGEIFS(CalcoliFV!AK$3:AK$8787,CalcoliFV!AI$3:AI$8787,"&gt;="&amp;AM11,CalcoliFV!AI$3:AI$8787,"&lt;"&amp;EDATE(AM11,1))</f>
        <v>109.99985143817203</v>
      </c>
    </row>
    <row r="12" spans="2:41" x14ac:dyDescent="0.3">
      <c r="B12" s="6" t="s">
        <v>40</v>
      </c>
      <c r="C12" s="3">
        <v>0.4</v>
      </c>
      <c r="D12" s="3" t="s">
        <v>41</v>
      </c>
      <c r="F12" s="3">
        <v>8</v>
      </c>
      <c r="G12" s="17">
        <f t="shared" si="8"/>
        <v>46235</v>
      </c>
      <c r="H12" s="13">
        <f>$C$4*CalcoliFV!Z21</f>
        <v>151.54217739503639</v>
      </c>
      <c r="I12" s="7">
        <f>H12*FV!$B$29</f>
        <v>54387.539709811572</v>
      </c>
      <c r="J12" s="20">
        <f>CalcoliFV!AN18/1000</f>
        <v>0.13150068354838709</v>
      </c>
      <c r="K12" s="19">
        <f>+IF(FV!$B$16="SI",CalcoliFV!AO18,0)/1000</f>
        <v>0</v>
      </c>
      <c r="L12" s="19">
        <f>IF(FV!$F$11="Autoconsumo",FV!$I$13,0)</f>
        <v>0.25</v>
      </c>
      <c r="M12" s="7">
        <f>IF(FV!$F$11="Immissione",I12*J12,I12*J12*(1-FV!$F$13/100))+I12*K12*$C$20/100+L12*I12*FV!$F$13/100</f>
        <v>10374.441787904081</v>
      </c>
      <c r="N12" s="7">
        <f>-$C$6*FV!$B$29/12</f>
        <v>-538.3406188763754</v>
      </c>
      <c r="O12" s="8">
        <f>-IF(G12-$G$4&lt;=366*FV!$I$19,FV!$E$34,0)</f>
        <v>-7606.9096653574734</v>
      </c>
      <c r="P12" s="8">
        <f t="shared" si="0"/>
        <v>2229.191503670233</v>
      </c>
      <c r="Q12" s="8">
        <f t="shared" si="1"/>
        <v>2141.9971323168511</v>
      </c>
      <c r="R12" s="8">
        <f t="shared" si="9"/>
        <v>-112088.2406395045</v>
      </c>
      <c r="T12" s="38">
        <f t="shared" si="10"/>
        <v>48945</v>
      </c>
      <c r="U12" s="7">
        <f t="shared" si="2"/>
        <v>480511.58121791406</v>
      </c>
      <c r="V12" s="7">
        <f t="shared" si="3"/>
        <v>47205.188608139666</v>
      </c>
      <c r="W12" s="7">
        <f t="shared" si="4"/>
        <v>2178469.601212163</v>
      </c>
      <c r="AI12" s="32">
        <f t="shared" si="7"/>
        <v>45292.374999999978</v>
      </c>
      <c r="AJ12" s="33">
        <v>106.95</v>
      </c>
      <c r="AK12" s="33">
        <f>MIN(CalcoliFV!$AN$7,CalcoliFV!$AO$7+MAX(0,180-AJ12)+4)</f>
        <v>110</v>
      </c>
      <c r="AM12" s="17">
        <v>45323</v>
      </c>
      <c r="AN12" s="13">
        <f>AVERAGEIFS(CalcoliFV!AJ$3:AJ$8787,CalcoliFV!AI$3:AI$8787,"&gt;="&amp;AM12,CalcoliFV!AI$3:AI$8787,"&lt;"&amp;EDATE(AM12,1))</f>
        <v>87.223887945402296</v>
      </c>
      <c r="AO12" s="13">
        <f>AVERAGEIFS(CalcoliFV!AK$3:AK$8787,CalcoliFV!AI$3:AI$8787,"&gt;="&amp;AM12,CalcoliFV!AI$3:AI$8787,"&lt;"&amp;EDATE(AM12,1))</f>
        <v>109.96106321839079</v>
      </c>
    </row>
    <row r="13" spans="2:41" x14ac:dyDescent="0.3">
      <c r="B13" s="6" t="s">
        <v>50</v>
      </c>
      <c r="C13" s="3">
        <v>2.3839999999999999</v>
      </c>
      <c r="D13" s="3" t="s">
        <v>45</v>
      </c>
      <c r="F13" s="3">
        <v>9</v>
      </c>
      <c r="G13" s="17">
        <f t="shared" si="8"/>
        <v>46266</v>
      </c>
      <c r="H13" s="13">
        <f>$C$4*CalcoliFV!Z22</f>
        <v>130.38039825522276</v>
      </c>
      <c r="I13" s="7">
        <f>H13*FV!$B$29</f>
        <v>46792.709524043275</v>
      </c>
      <c r="J13" s="20">
        <f>CalcoliFV!AN19/1000</f>
        <v>0.11820054572222222</v>
      </c>
      <c r="K13" s="19">
        <f>+IF(FV!$B$16="SI",CalcoliFV!AO19,0)/1000</f>
        <v>0</v>
      </c>
      <c r="L13" s="19">
        <f>IF(FV!$F$11="Autoconsumo",FV!$I$13,0)</f>
        <v>0.25</v>
      </c>
      <c r="M13" s="7">
        <f>IF(FV!$F$11="Immissione",I13*J13,I13*J13*(1-FV!$F$13/100))+I13*K13*$C$20/100+L13*I13*FV!$F$13/100</f>
        <v>8614.5505912870794</v>
      </c>
      <c r="N13" s="7">
        <f>-$C$6*FV!$B$29/12</f>
        <v>-538.3406188763754</v>
      </c>
      <c r="O13" s="8">
        <f>-IF(G13-$G$4&lt;=366*FV!$I$19,FV!$E$34,0)</f>
        <v>-7606.9096653574734</v>
      </c>
      <c r="P13" s="8">
        <f t="shared" si="0"/>
        <v>469.30030705323043</v>
      </c>
      <c r="Q13" s="8">
        <f t="shared" si="1"/>
        <v>448.70022008653967</v>
      </c>
      <c r="R13" s="8">
        <f t="shared" si="9"/>
        <v>-111639.54041941796</v>
      </c>
      <c r="T13" s="38">
        <f t="shared" si="10"/>
        <v>49310</v>
      </c>
      <c r="U13" s="7">
        <f t="shared" si="2"/>
        <v>478109.02331182442</v>
      </c>
      <c r="V13" s="7">
        <f t="shared" si="3"/>
        <v>44133.592222484229</v>
      </c>
      <c r="W13" s="7">
        <f t="shared" si="4"/>
        <v>2724908.7063155971</v>
      </c>
      <c r="Y13" s="112" t="s">
        <v>96</v>
      </c>
      <c r="Z13" s="112"/>
      <c r="AB13" s="112" t="s">
        <v>97</v>
      </c>
      <c r="AC13" s="112"/>
      <c r="AD13" s="112"/>
      <c r="AE13" s="112"/>
      <c r="AI13" s="32">
        <f t="shared" si="7"/>
        <v>45292.416666666642</v>
      </c>
      <c r="AJ13" s="33">
        <v>107.08</v>
      </c>
      <c r="AK13" s="33">
        <f>MIN(CalcoliFV!$AN$7,CalcoliFV!$AO$7+MAX(0,180-AJ13)+4)</f>
        <v>110</v>
      </c>
      <c r="AM13" s="17">
        <v>45352</v>
      </c>
      <c r="AN13" s="13">
        <f>AVERAGEIFS(CalcoliFV!AJ$3:AJ$8787,CalcoliFV!AI$3:AI$8787,"&gt;="&amp;AM13,CalcoliFV!AI$3:AI$8787,"&lt;"&amp;EDATE(AM13,1))</f>
        <v>89.228761612903114</v>
      </c>
      <c r="AO13" s="13">
        <f>AVERAGEIFS(CalcoliFV!AK$3:AK$8787,CalcoliFV!AI$3:AI$8787,"&gt;="&amp;AM13,CalcoliFV!AI$3:AI$8787,"&lt;"&amp;EDATE(AM13,1))</f>
        <v>109.98065860215054</v>
      </c>
    </row>
    <row r="14" spans="2:41" x14ac:dyDescent="0.3">
      <c r="B14" s="6" t="s">
        <v>51</v>
      </c>
      <c r="C14" s="3">
        <v>1.3029999999999999</v>
      </c>
      <c r="D14" s="3" t="s">
        <v>45</v>
      </c>
      <c r="F14" s="3">
        <v>10</v>
      </c>
      <c r="G14" s="17">
        <f t="shared" si="8"/>
        <v>46296</v>
      </c>
      <c r="H14" s="13">
        <f>$C$4*CalcoliFV!Z23</f>
        <v>111.2410052104883</v>
      </c>
      <c r="I14" s="7">
        <f>H14*FV!$B$29</f>
        <v>39923.70105962958</v>
      </c>
      <c r="J14" s="20">
        <f>CalcoliFV!AN20/1000</f>
        <v>0.11807660579301078</v>
      </c>
      <c r="K14" s="19">
        <f>+IF(FV!$B$16="SI",CalcoliFV!AO20,0)/1000</f>
        <v>0</v>
      </c>
      <c r="L14" s="19">
        <f>IF(FV!$F$11="Autoconsumo",FV!$I$13,0)</f>
        <v>0.25</v>
      </c>
      <c r="M14" s="7">
        <f>IF(FV!$F$11="Immissione",I14*J14,I14*J14*(1-FV!$F$13/100))+I14*K14*$C$20/100+L14*I14*FV!$F$13/100</f>
        <v>7347.4901883616421</v>
      </c>
      <c r="N14" s="7">
        <f>-$C$6*FV!$B$29/12</f>
        <v>-538.3406188763754</v>
      </c>
      <c r="O14" s="8">
        <f>-IF(G14-$G$4&lt;=366*FV!$I$19,FV!$E$34,0)</f>
        <v>-7606.9096653574734</v>
      </c>
      <c r="P14" s="8">
        <f t="shared" si="0"/>
        <v>-797.76009587220688</v>
      </c>
      <c r="Q14" s="8">
        <f t="shared" si="1"/>
        <v>-758.94742437752348</v>
      </c>
      <c r="R14" s="8">
        <f t="shared" si="9"/>
        <v>-112398.48784379548</v>
      </c>
      <c r="T14" s="38">
        <f t="shared" si="10"/>
        <v>49675</v>
      </c>
      <c r="U14" s="7">
        <f t="shared" si="2"/>
        <v>475718.47819526528</v>
      </c>
      <c r="V14" s="7">
        <f t="shared" si="3"/>
        <v>41259.101982367392</v>
      </c>
      <c r="W14" s="7">
        <f t="shared" si="4"/>
        <v>3235773.7231041081</v>
      </c>
      <c r="Y14" s="6" t="s">
        <v>17</v>
      </c>
      <c r="Z14" s="29">
        <v>5.5393872241351498E-2</v>
      </c>
      <c r="AB14" s="30" t="s">
        <v>98</v>
      </c>
      <c r="AC14" s="30" t="s">
        <v>99</v>
      </c>
      <c r="AD14" s="30" t="s">
        <v>38</v>
      </c>
      <c r="AE14" s="30" t="s">
        <v>39</v>
      </c>
      <c r="AI14" s="32">
        <f t="shared" si="7"/>
        <v>45292.458333333307</v>
      </c>
      <c r="AJ14" s="33">
        <v>104</v>
      </c>
      <c r="AK14" s="33">
        <f>MIN(CalcoliFV!$AN$7,CalcoliFV!$AO$7+MAX(0,180-AJ14)+4)</f>
        <v>110</v>
      </c>
      <c r="AM14" s="17">
        <v>45383</v>
      </c>
      <c r="AN14" s="13">
        <f>AVERAGEIFS(CalcoliFV!AJ$3:AJ$8787,CalcoliFV!AI$3:AI$8787,"&gt;="&amp;AM14,CalcoliFV!AI$3:AI$8787,"&lt;"&amp;EDATE(AM14,1))</f>
        <v>86.923906458333207</v>
      </c>
      <c r="AO14" s="13">
        <f>AVERAGEIFS(CalcoliFV!AK$3:AK$8787,CalcoliFV!AI$3:AI$8787,"&gt;="&amp;AM14,CalcoliFV!AI$3:AI$8787,"&lt;"&amp;EDATE(AM14,1))</f>
        <v>109.840157125</v>
      </c>
    </row>
    <row r="15" spans="2:41" x14ac:dyDescent="0.3">
      <c r="B15" s="6" t="s">
        <v>52</v>
      </c>
      <c r="C15" s="3">
        <v>670</v>
      </c>
      <c r="D15" s="3" t="s">
        <v>44</v>
      </c>
      <c r="F15" s="3">
        <v>11</v>
      </c>
      <c r="G15" s="17">
        <f t="shared" si="8"/>
        <v>46327</v>
      </c>
      <c r="H15" s="13">
        <f>$C$4*CalcoliFV!Z24</f>
        <v>75.551264121966099</v>
      </c>
      <c r="I15" s="7">
        <f>H15*FV!$B$29</f>
        <v>27114.876189541152</v>
      </c>
      <c r="J15" s="20">
        <f>CalcoliFV!AN21/1000</f>
        <v>0.1308803764722222</v>
      </c>
      <c r="K15" s="19">
        <f>+IF(FV!$B$16="SI",CalcoliFV!AO21,0)/1000</f>
        <v>0</v>
      </c>
      <c r="L15" s="19">
        <f>IF(FV!$F$11="Autoconsumo",FV!$I$13,0)</f>
        <v>0.25</v>
      </c>
      <c r="M15" s="7">
        <f>IF(FV!$F$11="Immissione",I15*J15,I15*J15*(1-FV!$F$13/100))+I15*K15*$C$20/100+L15*I15*FV!$F$13/100</f>
        <v>5163.7621255350641</v>
      </c>
      <c r="N15" s="7">
        <f>-$C$6*FV!$B$29/12</f>
        <v>-538.3406188763754</v>
      </c>
      <c r="O15" s="8">
        <f>-IF(G15-$G$4&lt;=366*FV!$I$19,FV!$E$34,0)</f>
        <v>-7606.9096653574734</v>
      </c>
      <c r="P15" s="8">
        <f t="shared" si="0"/>
        <v>-2981.4881586987849</v>
      </c>
      <c r="Q15" s="8">
        <f t="shared" si="1"/>
        <v>-2822.321014913241</v>
      </c>
      <c r="R15" s="8">
        <f t="shared" si="9"/>
        <v>-115220.80885870871</v>
      </c>
      <c r="T15" s="38">
        <f t="shared" si="10"/>
        <v>50041</v>
      </c>
      <c r="U15" s="7">
        <f t="shared" si="2"/>
        <v>473339.88580428902</v>
      </c>
      <c r="V15" s="7">
        <f t="shared" si="3"/>
        <v>38569.174035561999</v>
      </c>
      <c r="W15" s="7">
        <f t="shared" si="4"/>
        <v>3713348.1369150421</v>
      </c>
      <c r="Y15" s="6" t="s">
        <v>18</v>
      </c>
      <c r="Z15" s="29">
        <v>6.5751733907445459E-2</v>
      </c>
      <c r="AB15" s="3">
        <v>20</v>
      </c>
      <c r="AC15" s="3">
        <v>100</v>
      </c>
      <c r="AD15" s="13">
        <v>1014</v>
      </c>
      <c r="AE15" s="3">
        <v>20</v>
      </c>
      <c r="AI15" s="32">
        <f t="shared" si="7"/>
        <v>45292.499999999971</v>
      </c>
      <c r="AJ15" s="33">
        <v>98.13</v>
      </c>
      <c r="AK15" s="33">
        <f>MIN(CalcoliFV!$AN$7,CalcoliFV!$AO$7+MAX(0,180-AJ15)+4)</f>
        <v>110</v>
      </c>
      <c r="AM15" s="17">
        <v>45413</v>
      </c>
      <c r="AN15" s="13">
        <f>AVERAGEIFS(CalcoliFV!AJ$3:AJ$8787,CalcoliFV!AI$3:AI$8787,"&gt;="&amp;AM15,CalcoliFV!AI$3:AI$8787,"&lt;"&amp;EDATE(AM15,1))</f>
        <v>95.647650322580475</v>
      </c>
      <c r="AO15" s="13">
        <f>AVERAGEIFS(CalcoliFV!AK$3:AK$8787,CalcoliFV!AI$3:AI$8787,"&gt;="&amp;AM15,CalcoliFV!AI$3:AI$8787,"&lt;"&amp;EDATE(AM15,1))</f>
        <v>109.69463709677422</v>
      </c>
    </row>
    <row r="16" spans="2:41" x14ac:dyDescent="0.3">
      <c r="B16" s="6" t="s">
        <v>56</v>
      </c>
      <c r="C16" s="3">
        <v>0.5</v>
      </c>
      <c r="D16" s="3" t="s">
        <v>31</v>
      </c>
      <c r="F16" s="3">
        <v>12</v>
      </c>
      <c r="G16" s="17">
        <f t="shared" si="8"/>
        <v>46357</v>
      </c>
      <c r="H16" s="13">
        <f>$C$4*CalcoliFV!Z25</f>
        <v>67.588729496412981</v>
      </c>
      <c r="I16" s="7">
        <f>H16*FV!$B$29</f>
        <v>24257.172310777929</v>
      </c>
      <c r="J16" s="20">
        <f>CalcoliFV!AN22/1000</f>
        <v>0.13563206087365615</v>
      </c>
      <c r="K16" s="19">
        <f>+IF(FV!$B$16="SI",CalcoliFV!AO22,0)/1000</f>
        <v>0</v>
      </c>
      <c r="L16" s="19">
        <f>IF(FV!$F$11="Autoconsumo",FV!$I$13,0)</f>
        <v>0.25</v>
      </c>
      <c r="M16" s="7">
        <f>IF(FV!$F$11="Immissione",I16*J16,I16*J16*(1-FV!$F$13/100))+I16*K16*$C$20/100+L16*I16*FV!$F$13/100</f>
        <v>4677.1716745863405</v>
      </c>
      <c r="N16" s="7">
        <f>-$C$6*FV!$B$29/12</f>
        <v>-538.3406188763754</v>
      </c>
      <c r="O16" s="8">
        <f>-IF(G16-$G$4&lt;=366*FV!$I$19,FV!$E$34,0)</f>
        <v>-7606.9096653574734</v>
      </c>
      <c r="P16" s="8">
        <f t="shared" si="0"/>
        <v>-3468.0786096475085</v>
      </c>
      <c r="Q16" s="8">
        <f t="shared" si="1"/>
        <v>-3266.601760808147</v>
      </c>
      <c r="R16" s="8">
        <f t="shared" si="9"/>
        <v>-118487.41061951686</v>
      </c>
      <c r="T16" s="38">
        <f t="shared" si="10"/>
        <v>50406</v>
      </c>
      <c r="U16" s="7">
        <f t="shared" si="2"/>
        <v>470973.18637526757</v>
      </c>
      <c r="V16" s="7">
        <f t="shared" si="3"/>
        <v>36052.058804231179</v>
      </c>
      <c r="W16" s="7">
        <f t="shared" si="4"/>
        <v>4159770.0859396257</v>
      </c>
      <c r="Y16" s="6" t="s">
        <v>19</v>
      </c>
      <c r="Z16" s="29">
        <v>8.738613014299039E-2</v>
      </c>
      <c r="AB16" s="3">
        <v>100</v>
      </c>
      <c r="AC16" s="3">
        <v>200</v>
      </c>
      <c r="AD16" s="13">
        <v>993</v>
      </c>
      <c r="AE16" s="3">
        <v>16</v>
      </c>
      <c r="AI16" s="32">
        <f t="shared" si="7"/>
        <v>45292.541666666635</v>
      </c>
      <c r="AJ16" s="33">
        <v>101.55</v>
      </c>
      <c r="AK16" s="33">
        <f>MIN(CalcoliFV!$AN$7,CalcoliFV!$AO$7+MAX(0,180-AJ16)+4)</f>
        <v>110</v>
      </c>
      <c r="AM16" s="17">
        <v>45444</v>
      </c>
      <c r="AN16" s="13">
        <f>AVERAGEIFS(CalcoliFV!AJ$3:AJ$8787,CalcoliFV!AI$3:AI$8787,"&gt;="&amp;AM16,CalcoliFV!AI$3:AI$8787,"&lt;"&amp;EDATE(AM16,1))</f>
        <v>105.93118804166643</v>
      </c>
      <c r="AO16" s="13">
        <f>AVERAGEIFS(CalcoliFV!AK$3:AK$8787,CalcoliFV!AI$3:AI$8787,"&gt;="&amp;AM16,CalcoliFV!AI$3:AI$8787,"&lt;"&amp;EDATE(AM16,1))</f>
        <v>109.20550468055555</v>
      </c>
    </row>
    <row r="17" spans="2:41" x14ac:dyDescent="0.3">
      <c r="B17" s="6" t="s">
        <v>33</v>
      </c>
      <c r="C17" s="3">
        <v>2</v>
      </c>
      <c r="D17" s="3" t="s">
        <v>31</v>
      </c>
      <c r="F17" s="3">
        <v>13</v>
      </c>
      <c r="G17" s="17">
        <f t="shared" si="8"/>
        <v>46388</v>
      </c>
      <c r="H17" s="13">
        <f t="shared" ref="H17:H80" si="11">H5*(1-$C$16/100)</f>
        <v>76.787215585531257</v>
      </c>
      <c r="I17" s="7">
        <f>H17*FV!$B$29</f>
        <v>27558.451440072371</v>
      </c>
      <c r="J17" s="20">
        <f>J5</f>
        <v>9.9125363508064529E-2</v>
      </c>
      <c r="K17" s="20">
        <f>K5</f>
        <v>0</v>
      </c>
      <c r="L17" s="19">
        <f>IF(FV!$F$11="Autoconsumo",FV!$I$13,0)</f>
        <v>0.25</v>
      </c>
      <c r="M17" s="7">
        <f>IF(FV!$F$11="Immissione",I17*J17,I17*J17*(1-FV!$F$13/100))+I17*K17*$C$20/100+L17*I17*FV!$F$13/100</f>
        <v>4810.6771883673055</v>
      </c>
      <c r="N17" s="7">
        <f t="shared" ref="N17:N80" si="12">N5*(1+$C$17/100)</f>
        <v>-549.10743125390297</v>
      </c>
      <c r="O17" s="8">
        <f>-IF(G17-$G$4&lt;=366*FV!$I$19,FV!$E$34,0)</f>
        <v>-7606.9096653574734</v>
      </c>
      <c r="P17" s="8">
        <f t="shared" si="0"/>
        <v>-3345.339908244071</v>
      </c>
      <c r="Q17" s="8">
        <f t="shared" si="1"/>
        <v>-3135.3169378831726</v>
      </c>
      <c r="R17" s="8">
        <f t="shared" si="9"/>
        <v>-121622.72755740002</v>
      </c>
      <c r="T17" s="38">
        <f t="shared" si="10"/>
        <v>50771</v>
      </c>
      <c r="U17" s="7">
        <f t="shared" si="2"/>
        <v>468618.32044339116</v>
      </c>
      <c r="V17" s="7">
        <f t="shared" si="3"/>
        <v>33696.750847261639</v>
      </c>
      <c r="W17" s="7">
        <f t="shared" si="4"/>
        <v>4577041.5655822055</v>
      </c>
      <c r="Y17" s="6" t="s">
        <v>20</v>
      </c>
      <c r="Z17" s="29">
        <v>9.4223581141258242E-2</v>
      </c>
      <c r="AB17" s="3">
        <v>200</v>
      </c>
      <c r="AC17" s="3">
        <v>500</v>
      </c>
      <c r="AD17" s="13">
        <v>929</v>
      </c>
      <c r="AE17" s="3">
        <v>18</v>
      </c>
      <c r="AI17" s="32">
        <f t="shared" si="7"/>
        <v>45292.583333333299</v>
      </c>
      <c r="AJ17" s="33">
        <v>98.16</v>
      </c>
      <c r="AK17" s="33">
        <f>MIN(CalcoliFV!$AN$7,CalcoliFV!$AO$7+MAX(0,180-AJ17)+4)</f>
        <v>110</v>
      </c>
      <c r="AM17" s="17">
        <v>45474</v>
      </c>
      <c r="AN17" s="13">
        <f>AVERAGEIFS(CalcoliFV!AJ$3:AJ$8787,CalcoliFV!AI$3:AI$8787,"&gt;="&amp;AM17,CalcoliFV!AI$3:AI$8787,"&lt;"&amp;EDATE(AM17,1))</f>
        <v>118.05046752688156</v>
      </c>
      <c r="AO17" s="13">
        <f>AVERAGEIFS(CalcoliFV!AK$3:AK$8787,CalcoliFV!AI$3:AI$8787,"&gt;="&amp;AM17,CalcoliFV!AI$3:AI$8787,"&lt;"&amp;EDATE(AM17,1))</f>
        <v>106.45712201612905</v>
      </c>
    </row>
    <row r="18" spans="2:41" x14ac:dyDescent="0.3">
      <c r="B18" s="6" t="s">
        <v>36</v>
      </c>
      <c r="C18" s="3">
        <v>6</v>
      </c>
      <c r="D18" s="3" t="s">
        <v>37</v>
      </c>
      <c r="F18" s="3">
        <v>14</v>
      </c>
      <c r="G18" s="17">
        <f t="shared" si="8"/>
        <v>46419</v>
      </c>
      <c r="H18" s="13">
        <f t="shared" si="11"/>
        <v>91.145326412196624</v>
      </c>
      <c r="I18" s="7">
        <f>H18*FV!$B$29</f>
        <v>32711.487618954117</v>
      </c>
      <c r="J18" s="20">
        <f t="shared" ref="J18:J81" si="13">J6</f>
        <v>8.7223887945402298E-2</v>
      </c>
      <c r="K18" s="20">
        <f t="shared" ref="K18:K81" si="14">K6</f>
        <v>0</v>
      </c>
      <c r="L18" s="19">
        <f>IF(FV!$F$11="Autoconsumo",FV!$I$13,0)</f>
        <v>0.25</v>
      </c>
      <c r="M18" s="7">
        <f>IF(FV!$F$11="Immissione",I18*J18,I18*J18*(1-FV!$F$13/100))+I18*K18*$C$20/100+L18*I18*FV!$F$13/100</f>
        <v>5515.5475176707987</v>
      </c>
      <c r="N18" s="7">
        <f t="shared" si="12"/>
        <v>-549.10743125390297</v>
      </c>
      <c r="O18" s="8">
        <f>-IF(G18-$G$4&lt;=366*FV!$I$19,FV!$E$34,0)</f>
        <v>-7606.9096653574734</v>
      </c>
      <c r="P18" s="8">
        <f t="shared" si="0"/>
        <v>-2640.4695789405778</v>
      </c>
      <c r="Q18" s="8">
        <f t="shared" si="1"/>
        <v>-2462.3869662924712</v>
      </c>
      <c r="R18" s="8">
        <f t="shared" si="9"/>
        <v>-124085.11452369249</v>
      </c>
      <c r="T18" s="38">
        <f t="shared" si="10"/>
        <v>51136</v>
      </c>
      <c r="U18" s="7">
        <f t="shared" si="2"/>
        <v>466275.22884117422</v>
      </c>
      <c r="V18" s="7">
        <f t="shared" si="3"/>
        <v>31492.941881419891</v>
      </c>
      <c r="W18" s="7">
        <f t="shared" si="4"/>
        <v>4967037.0517656533</v>
      </c>
      <c r="Y18" s="6" t="s">
        <v>21</v>
      </c>
      <c r="Z18" s="29">
        <v>9.8382153902256006E-2</v>
      </c>
      <c r="AB18" s="3">
        <v>500</v>
      </c>
      <c r="AC18" s="3">
        <v>1000</v>
      </c>
      <c r="AD18" s="13">
        <v>928</v>
      </c>
      <c r="AE18" s="3">
        <v>16</v>
      </c>
      <c r="AI18" s="32">
        <f t="shared" si="7"/>
        <v>45292.624999999964</v>
      </c>
      <c r="AJ18" s="33">
        <v>98.17</v>
      </c>
      <c r="AK18" s="33">
        <f>MIN(CalcoliFV!$AN$7,CalcoliFV!$AO$7+MAX(0,180-AJ18)+4)</f>
        <v>110</v>
      </c>
      <c r="AM18" s="17">
        <v>45505</v>
      </c>
      <c r="AN18" s="13">
        <f>AVERAGEIFS(CalcoliFV!AJ$3:AJ$8787,CalcoliFV!AI$3:AI$8787,"&gt;="&amp;AM18,CalcoliFV!AI$3:AI$8787,"&lt;"&amp;EDATE(AM18,1))</f>
        <v>131.50068354838709</v>
      </c>
      <c r="AO18" s="13">
        <f>AVERAGEIFS(CalcoliFV!AK$3:AK$8787,CalcoliFV!AI$3:AI$8787,"&gt;="&amp;AM18,CalcoliFV!AI$3:AI$8787,"&lt;"&amp;EDATE(AM18,1))</f>
        <v>104.9559222580645</v>
      </c>
    </row>
    <row r="19" spans="2:41" x14ac:dyDescent="0.3">
      <c r="B19" s="6" t="s">
        <v>72</v>
      </c>
      <c r="C19" s="3">
        <v>0.20050000000000001</v>
      </c>
      <c r="D19" s="3" t="s">
        <v>73</v>
      </c>
      <c r="F19" s="3">
        <v>15</v>
      </c>
      <c r="G19" s="17">
        <f t="shared" si="8"/>
        <v>46447</v>
      </c>
      <c r="H19" s="13">
        <f t="shared" si="11"/>
        <v>121.13501625665339</v>
      </c>
      <c r="I19" s="7">
        <f>H19*FV!$B$29</f>
        <v>43474.599746137719</v>
      </c>
      <c r="J19" s="20">
        <f t="shared" si="13"/>
        <v>8.9228761612903107E-2</v>
      </c>
      <c r="K19" s="20">
        <f t="shared" si="14"/>
        <v>0</v>
      </c>
      <c r="L19" s="19">
        <f>IF(FV!$F$11="Autoconsumo",FV!$I$13,0)</f>
        <v>0.25</v>
      </c>
      <c r="M19" s="7">
        <f>IF(FV!$F$11="Immissione",I19*J19,I19*J19*(1-FV!$F$13/100))+I19*K19*$C$20/100+L19*I19*FV!$F$13/100</f>
        <v>7373.9173167494646</v>
      </c>
      <c r="N19" s="7">
        <f t="shared" si="12"/>
        <v>-549.10743125390297</v>
      </c>
      <c r="O19" s="8">
        <f>-IF(G19-$G$4&lt;=366*FV!$I$19,FV!$E$34,0)</f>
        <v>-7606.9096653574734</v>
      </c>
      <c r="P19" s="8">
        <f t="shared" si="0"/>
        <v>-782.09977986191188</v>
      </c>
      <c r="Q19" s="8">
        <f t="shared" si="1"/>
        <v>-725.72358504349666</v>
      </c>
      <c r="R19" s="8">
        <f t="shared" si="9"/>
        <v>-124810.83810873599</v>
      </c>
      <c r="T19" s="38">
        <f t="shared" si="10"/>
        <v>51502</v>
      </c>
      <c r="U19" s="7">
        <f t="shared" si="2"/>
        <v>463943.8526969683</v>
      </c>
      <c r="V19" s="7">
        <f t="shared" si="3"/>
        <v>29430.976762552909</v>
      </c>
      <c r="W19" s="7">
        <f t="shared" si="4"/>
        <v>5331511.5797926011</v>
      </c>
      <c r="Y19" s="6" t="s">
        <v>22</v>
      </c>
      <c r="Z19" s="29">
        <v>0.10257579051452696</v>
      </c>
      <c r="AB19" s="3">
        <v>1000</v>
      </c>
      <c r="AC19" s="3">
        <v>5000</v>
      </c>
      <c r="AD19" s="13">
        <v>925</v>
      </c>
      <c r="AE19" s="3">
        <v>13</v>
      </c>
      <c r="AI19" s="32">
        <f t="shared" si="7"/>
        <v>45292.666666666628</v>
      </c>
      <c r="AJ19" s="33">
        <v>105.54</v>
      </c>
      <c r="AK19" s="33">
        <f>MIN(CalcoliFV!$AN$7,CalcoliFV!$AO$7+MAX(0,180-AJ19)+4)</f>
        <v>110</v>
      </c>
      <c r="AM19" s="17">
        <v>45536</v>
      </c>
      <c r="AN19" s="13">
        <f>AVERAGEIFS(CalcoliFV!AJ$3:AJ$8787,CalcoliFV!AI$3:AI$8787,"&gt;="&amp;AM19,CalcoliFV!AI$3:AI$8787,"&lt;"&amp;EDATE(AM19,1))</f>
        <v>118.20054572222222</v>
      </c>
      <c r="AO19" s="13">
        <f>AVERAGEIFS(CalcoliFV!AK$3:AK$8787,CalcoliFV!AI$3:AI$8787,"&gt;="&amp;AM19,CalcoliFV!AI$3:AI$8787,"&lt;"&amp;EDATE(AM19,1))</f>
        <v>106.25315641666666</v>
      </c>
    </row>
    <row r="20" spans="2:41" x14ac:dyDescent="0.3">
      <c r="B20" s="6" t="s">
        <v>84</v>
      </c>
      <c r="C20" s="3">
        <v>30</v>
      </c>
      <c r="D20" s="3" t="s">
        <v>37</v>
      </c>
      <c r="F20" s="3">
        <v>16</v>
      </c>
      <c r="G20" s="17">
        <f t="shared" si="8"/>
        <v>46478</v>
      </c>
      <c r="H20" s="13">
        <f t="shared" si="11"/>
        <v>130.61311920587391</v>
      </c>
      <c r="I20" s="7">
        <f>H20*FV!$B$29</f>
        <v>46876.231617775971</v>
      </c>
      <c r="J20" s="20">
        <f t="shared" si="13"/>
        <v>8.69239064583332E-2</v>
      </c>
      <c r="K20" s="20">
        <f t="shared" si="14"/>
        <v>0</v>
      </c>
      <c r="L20" s="19">
        <f>IF(FV!$F$11="Autoconsumo",FV!$I$13,0)</f>
        <v>0.25</v>
      </c>
      <c r="M20" s="7">
        <f>IF(FV!$F$11="Immissione",I20*J20,I20*J20*(1-FV!$F$13/100))+I20*K20*$C$20/100+L20*I20*FV!$F$13/100</f>
        <v>7896.8615383533561</v>
      </c>
      <c r="N20" s="7">
        <f t="shared" si="12"/>
        <v>-549.10743125390297</v>
      </c>
      <c r="O20" s="8">
        <f>-IF(G20-$G$4&lt;=366*FV!$I$19,FV!$E$34,0)</f>
        <v>-7606.9096653574734</v>
      </c>
      <c r="P20" s="8">
        <f t="shared" si="0"/>
        <v>-259.15555825802039</v>
      </c>
      <c r="Q20" s="8">
        <f t="shared" si="1"/>
        <v>-239.27842409309494</v>
      </c>
      <c r="R20" s="8">
        <f t="shared" si="9"/>
        <v>-125050.11653282908</v>
      </c>
      <c r="T20" s="38">
        <f t="shared" si="10"/>
        <v>51867</v>
      </c>
      <c r="U20" s="7">
        <f t="shared" si="2"/>
        <v>461624.13343348348</v>
      </c>
      <c r="V20" s="7">
        <f t="shared" si="3"/>
        <v>27501.812240554151</v>
      </c>
      <c r="W20" s="7">
        <f t="shared" si="4"/>
        <v>5672108.3130683247</v>
      </c>
      <c r="Y20" s="6" t="s">
        <v>23</v>
      </c>
      <c r="Z20" s="29">
        <v>0.11167836630504148</v>
      </c>
      <c r="AI20" s="32">
        <f t="shared" si="7"/>
        <v>45292.708333333292</v>
      </c>
      <c r="AJ20" s="33">
        <v>110</v>
      </c>
      <c r="AK20" s="33">
        <f>MIN(CalcoliFV!$AN$7,CalcoliFV!$AO$7+MAX(0,180-AJ20)+4)</f>
        <v>110</v>
      </c>
      <c r="AM20" s="17">
        <v>45566</v>
      </c>
      <c r="AN20" s="13">
        <f>AVERAGEIFS(CalcoliFV!AJ$3:AJ$8787,CalcoliFV!AI$3:AI$8787,"&gt;="&amp;AM20,CalcoliFV!AI$3:AI$8787,"&lt;"&amp;EDATE(AM20,1))</f>
        <v>118.07660579301078</v>
      </c>
      <c r="AO20" s="13">
        <f>AVERAGEIFS(CalcoliFV!AK$3:AK$8787,CalcoliFV!AI$3:AI$8787,"&gt;="&amp;AM20,CalcoliFV!AI$3:AI$8787,"&lt;"&amp;EDATE(AM20,1))</f>
        <v>107.39806834677418</v>
      </c>
    </row>
    <row r="21" spans="2:41" x14ac:dyDescent="0.3">
      <c r="F21" s="3">
        <v>17</v>
      </c>
      <c r="G21" s="17">
        <f t="shared" si="8"/>
        <v>46508</v>
      </c>
      <c r="H21" s="13">
        <f t="shared" si="11"/>
        <v>136.377750025246</v>
      </c>
      <c r="I21" s="7">
        <f>H21*FV!$B$29</f>
        <v>48945.121566372371</v>
      </c>
      <c r="J21" s="20">
        <f t="shared" si="13"/>
        <v>9.5647650322580477E-2</v>
      </c>
      <c r="K21" s="20">
        <f t="shared" si="14"/>
        <v>0</v>
      </c>
      <c r="L21" s="19">
        <f>IF(FV!$F$11="Autoconsumo",FV!$I$13,0)</f>
        <v>0.25</v>
      </c>
      <c r="M21" s="7">
        <f>IF(FV!$F$11="Immissione",I21*J21,I21*J21*(1-FV!$F$13/100))+I21*K21*$C$20/100+L21*I21*FV!$F$13/100</f>
        <v>8458.8831320848349</v>
      </c>
      <c r="N21" s="7">
        <f t="shared" si="12"/>
        <v>-549.10743125390297</v>
      </c>
      <c r="O21" s="8">
        <f>-IF(G21-$G$4&lt;=366*FV!$I$19,FV!$E$34,0)</f>
        <v>-7606.9096653574734</v>
      </c>
      <c r="P21" s="8">
        <f t="shared" si="0"/>
        <v>302.8660354734584</v>
      </c>
      <c r="Q21" s="8">
        <f t="shared" si="1"/>
        <v>278.24509859950234</v>
      </c>
      <c r="R21" s="8">
        <f t="shared" si="9"/>
        <v>-124771.87143422957</v>
      </c>
      <c r="T21" s="38">
        <f t="shared" si="10"/>
        <v>52232</v>
      </c>
      <c r="U21" s="7">
        <f t="shared" si="2"/>
        <v>459316.01276631601</v>
      </c>
      <c r="V21" s="7">
        <f t="shared" si="3"/>
        <v>25696.978313529416</v>
      </c>
      <c r="W21" s="7">
        <f t="shared" si="4"/>
        <v>5990365.633832139</v>
      </c>
      <c r="Y21" s="6" t="s">
        <v>24</v>
      </c>
      <c r="Z21" s="29">
        <v>0.10877507941962314</v>
      </c>
      <c r="AI21" s="32">
        <f t="shared" si="7"/>
        <v>45292.749999999956</v>
      </c>
      <c r="AJ21" s="33">
        <v>120.04</v>
      </c>
      <c r="AK21" s="33">
        <f>MIN(CalcoliFV!$AN$7,CalcoliFV!$AO$7+MAX(0,180-AJ21)+4)</f>
        <v>110</v>
      </c>
      <c r="AM21" s="17">
        <v>45597</v>
      </c>
      <c r="AN21" s="13">
        <f>AVERAGEIFS(CalcoliFV!AJ$3:AJ$8787,CalcoliFV!AI$3:AI$8787,"&gt;="&amp;AM21,CalcoliFV!AI$3:AI$8787,"&lt;"&amp;EDATE(AM21,1))</f>
        <v>130.8803764722222</v>
      </c>
      <c r="AO21" s="13">
        <f>AVERAGEIFS(CalcoliFV!AK$3:AK$8787,CalcoliFV!AI$3:AI$8787,"&gt;="&amp;AM21,CalcoliFV!AI$3:AI$8787,"&lt;"&amp;EDATE(AM21,1))</f>
        <v>105.80058480555554</v>
      </c>
    </row>
    <row r="22" spans="2:41" x14ac:dyDescent="0.3">
      <c r="F22" s="3">
        <v>18</v>
      </c>
      <c r="G22" s="17">
        <f t="shared" si="8"/>
        <v>46539</v>
      </c>
      <c r="H22" s="13">
        <f t="shared" si="11"/>
        <v>142.19098650076793</v>
      </c>
      <c r="I22" s="7">
        <f>H22*FV!$B$29</f>
        <v>51031.455780977165</v>
      </c>
      <c r="J22" s="20">
        <f t="shared" si="13"/>
        <v>0.10593118804166643</v>
      </c>
      <c r="K22" s="20">
        <f t="shared" si="14"/>
        <v>0</v>
      </c>
      <c r="L22" s="19">
        <f>IF(FV!$F$11="Autoconsumo",FV!$I$13,0)</f>
        <v>0.25</v>
      </c>
      <c r="M22" s="7">
        <f>IF(FV!$F$11="Immissione",I22*J22,I22*J22*(1-FV!$F$13/100))+I22*K22*$C$20/100+L22*I22*FV!$F$13/100</f>
        <v>9081.8433418094846</v>
      </c>
      <c r="N22" s="7">
        <f t="shared" si="12"/>
        <v>-549.10743125390297</v>
      </c>
      <c r="O22" s="8">
        <f>-IF(G22-$G$4&lt;=366*FV!$I$19,FV!$E$34,0)</f>
        <v>-7606.9096653574734</v>
      </c>
      <c r="P22" s="8">
        <f t="shared" si="0"/>
        <v>925.82624519810906</v>
      </c>
      <c r="Q22" s="8">
        <f t="shared" si="1"/>
        <v>846.33124850330239</v>
      </c>
      <c r="R22" s="8">
        <f t="shared" si="9"/>
        <v>-123925.54018572626</v>
      </c>
      <c r="T22" s="38">
        <f t="shared" si="10"/>
        <v>52597</v>
      </c>
      <c r="U22" s="7">
        <f t="shared" si="2"/>
        <v>457019.43270248448</v>
      </c>
      <c r="V22" s="7">
        <f t="shared" si="3"/>
        <v>24008.542017575342</v>
      </c>
      <c r="W22" s="7">
        <f t="shared" si="4"/>
        <v>6287723.7860209709</v>
      </c>
      <c r="Y22" s="6" t="s">
        <v>25</v>
      </c>
      <c r="Z22" s="29">
        <v>9.3585419048086552E-2</v>
      </c>
      <c r="AI22" s="32">
        <f t="shared" si="7"/>
        <v>45292.791666666621</v>
      </c>
      <c r="AJ22" s="33">
        <v>131.5</v>
      </c>
      <c r="AK22" s="33">
        <f>MIN(CalcoliFV!$AN$7,CalcoliFV!$AO$7+MAX(0,180-AJ22)+4)</f>
        <v>110</v>
      </c>
      <c r="AM22" s="17">
        <v>45627</v>
      </c>
      <c r="AN22" s="13">
        <f>AVERAGEIFS(CalcoliFV!AJ$3:AJ$8787,CalcoliFV!AI$3:AI$8787,"&gt;="&amp;AM22,CalcoliFV!AI$3:AI$8787,"&lt;"&amp;EDATE(AM22,1))</f>
        <v>135.63206087365614</v>
      </c>
      <c r="AO22" s="13">
        <f>AVERAGEIFS(CalcoliFV!AK$3:AK$8787,CalcoliFV!AI$3:AI$8787,"&gt;="&amp;AM22,CalcoliFV!AI$3:AI$8787,"&lt;"&amp;EDATE(AM22,1))</f>
        <v>102.49603443548388</v>
      </c>
    </row>
    <row r="23" spans="2:41" x14ac:dyDescent="0.3">
      <c r="F23" s="3">
        <v>19</v>
      </c>
      <c r="G23" s="17">
        <f t="shared" si="8"/>
        <v>46569</v>
      </c>
      <c r="H23" s="13">
        <f t="shared" si="11"/>
        <v>154.80901483726868</v>
      </c>
      <c r="I23" s="7">
        <f>H23*FV!$B$29</f>
        <v>55559.987236758134</v>
      </c>
      <c r="J23" s="20">
        <f t="shared" si="13"/>
        <v>0.11805046752688156</v>
      </c>
      <c r="K23" s="20">
        <f t="shared" si="14"/>
        <v>0</v>
      </c>
      <c r="L23" s="19">
        <f>IF(FV!$F$11="Autoconsumo",FV!$I$13,0)</f>
        <v>0.25</v>
      </c>
      <c r="M23" s="7">
        <f>IF(FV!$F$11="Immissione",I23*J23,I23*J23*(1-FV!$F$13/100))+I23*K23*$C$20/100+L23*I23*FV!$F$13/100</f>
        <v>10224.439639138202</v>
      </c>
      <c r="N23" s="7">
        <f t="shared" si="12"/>
        <v>-549.10743125390297</v>
      </c>
      <c r="O23" s="8">
        <f>-IF(G23-$G$4&lt;=366*FV!$I$19,FV!$E$34,0)</f>
        <v>-7606.9096653574734</v>
      </c>
      <c r="P23" s="8">
        <f t="shared" si="0"/>
        <v>2068.422542526826</v>
      </c>
      <c r="Q23" s="8">
        <f t="shared" si="1"/>
        <v>1881.4127761578943</v>
      </c>
      <c r="R23" s="8">
        <f t="shared" si="9"/>
        <v>-122044.12740956836</v>
      </c>
      <c r="T23" s="38">
        <f t="shared" si="10"/>
        <v>52963</v>
      </c>
      <c r="U23" s="7">
        <f t="shared" si="2"/>
        <v>454734.33553897205</v>
      </c>
      <c r="V23" s="7">
        <f t="shared" si="3"/>
        <v>22429.073498870104</v>
      </c>
      <c r="W23" s="7">
        <f t="shared" si="4"/>
        <v>6565531.0984927984</v>
      </c>
      <c r="Y23" s="6" t="s">
        <v>26</v>
      </c>
      <c r="Z23" s="29">
        <v>7.984740211925917E-2</v>
      </c>
      <c r="AI23" s="32">
        <f t="shared" si="7"/>
        <v>45292.833333333285</v>
      </c>
      <c r="AJ23" s="33">
        <v>132</v>
      </c>
      <c r="AK23" s="33">
        <f>MIN(CalcoliFV!$AN$7,CalcoliFV!$AO$7+MAX(0,180-AJ23)+4)</f>
        <v>110</v>
      </c>
    </row>
    <row r="24" spans="2:41" x14ac:dyDescent="0.3">
      <c r="F24" s="3">
        <v>20</v>
      </c>
      <c r="G24" s="17">
        <f t="shared" si="8"/>
        <v>46600</v>
      </c>
      <c r="H24" s="13">
        <f t="shared" si="11"/>
        <v>150.7844665080612</v>
      </c>
      <c r="I24" s="7">
        <f>H24*FV!$B$29</f>
        <v>54115.602011262512</v>
      </c>
      <c r="J24" s="20">
        <f t="shared" si="13"/>
        <v>0.13150068354838709</v>
      </c>
      <c r="K24" s="20">
        <f t="shared" si="14"/>
        <v>0</v>
      </c>
      <c r="L24" s="19">
        <f>IF(FV!$F$11="Autoconsumo",FV!$I$13,0)</f>
        <v>0.25</v>
      </c>
      <c r="M24" s="7">
        <f>IF(FV!$F$11="Immissione",I24*J24,I24*J24*(1-FV!$F$13/100))+I24*K24*$C$20/100+L24*I24*FV!$F$13/100</f>
        <v>10322.56957896456</v>
      </c>
      <c r="N24" s="7">
        <f t="shared" si="12"/>
        <v>-549.10743125390297</v>
      </c>
      <c r="O24" s="8">
        <f>-IF(G24-$G$4&lt;=366*FV!$I$19,FV!$E$34,0)</f>
        <v>-7606.9096653574734</v>
      </c>
      <c r="P24" s="8">
        <f t="shared" si="0"/>
        <v>2166.5524823531841</v>
      </c>
      <c r="Q24" s="8">
        <f t="shared" si="1"/>
        <v>1960.8662819247004</v>
      </c>
      <c r="R24" s="8">
        <f t="shared" si="9"/>
        <v>-120083.26112764367</v>
      </c>
      <c r="T24" s="39"/>
      <c r="Y24" s="6" t="s">
        <v>27</v>
      </c>
      <c r="Z24" s="29">
        <v>5.4229752379082306E-2</v>
      </c>
      <c r="AI24" s="32">
        <f t="shared" si="7"/>
        <v>45292.874999999949</v>
      </c>
      <c r="AJ24" s="33">
        <v>127.75</v>
      </c>
      <c r="AK24" s="33">
        <f>MIN(CalcoliFV!$AN$7,CalcoliFV!$AO$7+MAX(0,180-AJ24)+4)</f>
        <v>110</v>
      </c>
    </row>
    <row r="25" spans="2:41" x14ac:dyDescent="0.3">
      <c r="F25" s="3">
        <v>21</v>
      </c>
      <c r="G25" s="17">
        <f t="shared" si="8"/>
        <v>46631</v>
      </c>
      <c r="H25" s="13">
        <f t="shared" si="11"/>
        <v>129.72849626394665</v>
      </c>
      <c r="I25" s="7">
        <f>H25*FV!$B$29</f>
        <v>46558.745976423066</v>
      </c>
      <c r="J25" s="20">
        <f t="shared" si="13"/>
        <v>0.11820054572222222</v>
      </c>
      <c r="K25" s="20">
        <f t="shared" si="14"/>
        <v>0</v>
      </c>
      <c r="L25" s="19">
        <f>IF(FV!$F$11="Autoconsumo",FV!$I$13,0)</f>
        <v>0.25</v>
      </c>
      <c r="M25" s="7">
        <f>IF(FV!$F$11="Immissione",I25*J25,I25*J25*(1-FV!$F$13/100))+I25*K25*$C$20/100+L25*I25*FV!$F$13/100</f>
        <v>8571.4778383306439</v>
      </c>
      <c r="N25" s="7">
        <f t="shared" si="12"/>
        <v>-549.10743125390297</v>
      </c>
      <c r="O25" s="8">
        <f>-IF(G25-$G$4&lt;=366*FV!$I$19,FV!$E$34,0)</f>
        <v>-7606.9096653574734</v>
      </c>
      <c r="P25" s="8">
        <f t="shared" si="0"/>
        <v>415.46074171926739</v>
      </c>
      <c r="Q25" s="8">
        <f t="shared" si="1"/>
        <v>374.14736866588879</v>
      </c>
      <c r="R25" s="8">
        <f t="shared" si="9"/>
        <v>-119709.11375897778</v>
      </c>
      <c r="T25" s="39"/>
      <c r="Y25" s="6" t="s">
        <v>28</v>
      </c>
      <c r="Z25" s="29">
        <v>4.8514344621555856E-2</v>
      </c>
      <c r="AI25" s="32">
        <f t="shared" si="7"/>
        <v>45292.916666666613</v>
      </c>
      <c r="AJ25" s="33">
        <v>113.48</v>
      </c>
      <c r="AK25" s="33">
        <f>MIN(CalcoliFV!$AN$7,CalcoliFV!$AO$7+MAX(0,180-AJ25)+4)</f>
        <v>110</v>
      </c>
    </row>
    <row r="26" spans="2:41" x14ac:dyDescent="0.3">
      <c r="F26" s="3">
        <v>22</v>
      </c>
      <c r="G26" s="17">
        <f t="shared" si="8"/>
        <v>46661</v>
      </c>
      <c r="H26" s="13">
        <f t="shared" si="11"/>
        <v>110.68480018443586</v>
      </c>
      <c r="I26" s="7">
        <f>H26*FV!$B$29</f>
        <v>39724.082554331435</v>
      </c>
      <c r="J26" s="20">
        <f t="shared" si="13"/>
        <v>0.11807660579301078</v>
      </c>
      <c r="K26" s="20">
        <f t="shared" si="14"/>
        <v>0</v>
      </c>
      <c r="L26" s="19">
        <f>IF(FV!$F$11="Autoconsumo",FV!$I$13,0)</f>
        <v>0.25</v>
      </c>
      <c r="M26" s="7">
        <f>IF(FV!$F$11="Immissione",I26*J26,I26*J26*(1-FV!$F$13/100))+I26*K26*$C$20/100+L26*I26*FV!$F$13/100</f>
        <v>7310.7527374198344</v>
      </c>
      <c r="N26" s="7">
        <f t="shared" si="12"/>
        <v>-549.10743125390297</v>
      </c>
      <c r="O26" s="8">
        <f>-IF(G26-$G$4&lt;=366*FV!$I$19,FV!$E$34,0)</f>
        <v>-7606.9096653574734</v>
      </c>
      <c r="P26" s="8">
        <f t="shared" si="0"/>
        <v>-845.2643591915421</v>
      </c>
      <c r="Q26" s="8">
        <f t="shared" si="1"/>
        <v>-757.4242378188552</v>
      </c>
      <c r="R26" s="8">
        <f t="shared" si="9"/>
        <v>-120466.53799679663</v>
      </c>
      <c r="T26" s="39"/>
      <c r="AI26" s="32">
        <f t="shared" si="7"/>
        <v>45292.958333333278</v>
      </c>
      <c r="AJ26" s="33">
        <v>109.18</v>
      </c>
      <c r="AK26" s="33">
        <f>MIN(CalcoliFV!$AN$7,CalcoliFV!$AO$7+MAX(0,180-AJ26)+4)</f>
        <v>110</v>
      </c>
    </row>
    <row r="27" spans="2:41" x14ac:dyDescent="0.3">
      <c r="F27" s="3">
        <v>23</v>
      </c>
      <c r="G27" s="17">
        <f t="shared" si="8"/>
        <v>46692</v>
      </c>
      <c r="H27" s="13">
        <f t="shared" si="11"/>
        <v>75.173507801356266</v>
      </c>
      <c r="I27" s="7">
        <f>H27*FV!$B$29</f>
        <v>26979.301808593445</v>
      </c>
      <c r="J27" s="20">
        <f t="shared" si="13"/>
        <v>0.1308803764722222</v>
      </c>
      <c r="K27" s="20">
        <f t="shared" si="14"/>
        <v>0</v>
      </c>
      <c r="L27" s="19">
        <f>IF(FV!$F$11="Autoconsumo",FV!$I$13,0)</f>
        <v>0.25</v>
      </c>
      <c r="M27" s="7">
        <f>IF(FV!$F$11="Immissione",I27*J27,I27*J27*(1-FV!$F$13/100))+I27*K27*$C$20/100+L27*I27*FV!$F$13/100</f>
        <v>5137.9433149073884</v>
      </c>
      <c r="N27" s="7">
        <f t="shared" si="12"/>
        <v>-549.10743125390297</v>
      </c>
      <c r="O27" s="8">
        <f>-IF(G27-$G$4&lt;=366*FV!$I$19,FV!$E$34,0)</f>
        <v>-7606.9096653574734</v>
      </c>
      <c r="P27" s="8">
        <f t="shared" si="0"/>
        <v>-3018.0737817039881</v>
      </c>
      <c r="Q27" s="8">
        <f t="shared" si="1"/>
        <v>-2690.97976581788</v>
      </c>
      <c r="R27" s="8">
        <f t="shared" si="9"/>
        <v>-123157.51776261452</v>
      </c>
      <c r="T27" s="39"/>
      <c r="AI27" s="32">
        <f t="shared" si="7"/>
        <v>45292.999999999942</v>
      </c>
      <c r="AJ27" s="33">
        <v>107.2</v>
      </c>
      <c r="AK27" s="33">
        <f>MIN(CalcoliFV!$AN$7,CalcoliFV!$AO$7+MAX(0,180-AJ27)+4)</f>
        <v>110</v>
      </c>
    </row>
    <row r="28" spans="2:41" x14ac:dyDescent="0.3">
      <c r="F28" s="3">
        <v>24</v>
      </c>
      <c r="G28" s="17">
        <f t="shared" si="8"/>
        <v>46722</v>
      </c>
      <c r="H28" s="13">
        <f t="shared" si="11"/>
        <v>67.250785848930917</v>
      </c>
      <c r="I28" s="7">
        <f>H28*FV!$B$29</f>
        <v>24135.886449224039</v>
      </c>
      <c r="J28" s="20">
        <f t="shared" si="13"/>
        <v>0.13563206087365615</v>
      </c>
      <c r="K28" s="20">
        <f t="shared" si="14"/>
        <v>0</v>
      </c>
      <c r="L28" s="19">
        <f>IF(FV!$F$11="Autoconsumo",FV!$I$13,0)</f>
        <v>0.25</v>
      </c>
      <c r="M28" s="7">
        <f>IF(FV!$F$11="Immissione",I28*J28,I28*J28*(1-FV!$F$13/100))+I28*K28*$C$20/100+L28*I28*FV!$F$13/100</f>
        <v>4653.7858162134089</v>
      </c>
      <c r="N28" s="7">
        <f t="shared" si="12"/>
        <v>-549.10743125390297</v>
      </c>
      <c r="O28" s="8">
        <f>-IF(G28-$G$4&lt;=366*FV!$I$19,FV!$E$34,0)</f>
        <v>-7606.9096653574734</v>
      </c>
      <c r="P28" s="8">
        <f t="shared" si="0"/>
        <v>-3502.2312803979676</v>
      </c>
      <c r="Q28" s="8">
        <f t="shared" si="1"/>
        <v>-3107.1294011114546</v>
      </c>
      <c r="R28" s="8">
        <f t="shared" si="9"/>
        <v>-126264.64716372597</v>
      </c>
      <c r="T28" s="39"/>
      <c r="AE28" s="1"/>
      <c r="AI28" s="32">
        <f t="shared" si="7"/>
        <v>45293.041666666606</v>
      </c>
      <c r="AJ28" s="33">
        <v>105.49</v>
      </c>
      <c r="AK28" s="33">
        <f>MIN(CalcoliFV!$AN$7,CalcoliFV!$AO$7+MAX(0,180-AJ28)+4)</f>
        <v>110</v>
      </c>
    </row>
    <row r="29" spans="2:41" x14ac:dyDescent="0.3">
      <c r="F29" s="3">
        <v>25</v>
      </c>
      <c r="G29" s="17">
        <f t="shared" si="8"/>
        <v>46753</v>
      </c>
      <c r="H29" s="13">
        <f t="shared" si="11"/>
        <v>76.4032795076036</v>
      </c>
      <c r="I29" s="7">
        <f>H29*FV!$B$29</f>
        <v>27420.659182872008</v>
      </c>
      <c r="J29" s="20">
        <f t="shared" si="13"/>
        <v>9.9125363508064529E-2</v>
      </c>
      <c r="K29" s="20">
        <f t="shared" si="14"/>
        <v>0</v>
      </c>
      <c r="L29" s="19">
        <f>IF(FV!$F$11="Autoconsumo",FV!$I$13,0)</f>
        <v>0.25</v>
      </c>
      <c r="M29" s="7">
        <f>IF(FV!$F$11="Immissione",I29*J29,I29*J29*(1-FV!$F$13/100))+I29*K29*$C$20/100+L29*I29*FV!$F$13/100</f>
        <v>4786.623802425469</v>
      </c>
      <c r="N29" s="7">
        <f t="shared" si="12"/>
        <v>-560.089579878981</v>
      </c>
      <c r="O29" s="8">
        <f>-IF(G29-$G$4&lt;=366*FV!$I$19,FV!$E$34,0)</f>
        <v>-7606.9096653574734</v>
      </c>
      <c r="P29" s="8">
        <f t="shared" si="0"/>
        <v>-3380.3754428109851</v>
      </c>
      <c r="Q29" s="8">
        <f t="shared" si="1"/>
        <v>-2984.1001475955763</v>
      </c>
      <c r="R29" s="8">
        <f t="shared" si="9"/>
        <v>-129248.74731132154</v>
      </c>
      <c r="T29" s="39"/>
      <c r="AE29" s="1"/>
      <c r="AI29" s="32">
        <f t="shared" si="7"/>
        <v>45293.08333333327</v>
      </c>
      <c r="AJ29" s="33">
        <v>90.09</v>
      </c>
      <c r="AK29" s="33">
        <f>MIN(CalcoliFV!$AN$7,CalcoliFV!$AO$7+MAX(0,180-AJ29)+4)</f>
        <v>110</v>
      </c>
    </row>
    <row r="30" spans="2:41" x14ac:dyDescent="0.3">
      <c r="F30" s="3">
        <v>26</v>
      </c>
      <c r="G30" s="17">
        <f t="shared" si="8"/>
        <v>46784</v>
      </c>
      <c r="H30" s="13">
        <f t="shared" si="11"/>
        <v>90.689599780135637</v>
      </c>
      <c r="I30" s="7">
        <f>H30*FV!$B$29</f>
        <v>32547.930180859345</v>
      </c>
      <c r="J30" s="20">
        <f t="shared" si="13"/>
        <v>8.7223887945402298E-2</v>
      </c>
      <c r="K30" s="20">
        <f t="shared" si="14"/>
        <v>0</v>
      </c>
      <c r="L30" s="19">
        <f>IF(FV!$F$11="Autoconsumo",FV!$I$13,0)</f>
        <v>0.25</v>
      </c>
      <c r="M30" s="7">
        <f>IF(FV!$F$11="Immissione",I30*J30,I30*J30*(1-FV!$F$13/100))+I30*K30*$C$20/100+L30*I30*FV!$F$13/100</f>
        <v>5487.9697800824442</v>
      </c>
      <c r="N30" s="7">
        <f t="shared" si="12"/>
        <v>-560.089579878981</v>
      </c>
      <c r="O30" s="8">
        <f>-IF(G30-$G$4&lt;=366*FV!$I$19,FV!$E$34,0)</f>
        <v>-7606.9096653574734</v>
      </c>
      <c r="P30" s="8">
        <f t="shared" si="0"/>
        <v>-2679.0294651540098</v>
      </c>
      <c r="Q30" s="8">
        <f t="shared" si="1"/>
        <v>-2353.2056612676101</v>
      </c>
      <c r="R30" s="8">
        <f t="shared" si="9"/>
        <v>-131601.95297258915</v>
      </c>
      <c r="T30" s="39"/>
      <c r="AE30" s="1"/>
      <c r="AI30" s="32">
        <f t="shared" si="7"/>
        <v>45293.124999999935</v>
      </c>
      <c r="AJ30" s="33">
        <v>84.27</v>
      </c>
      <c r="AK30" s="33">
        <f>MIN(CalcoliFV!$AN$7,CalcoliFV!$AO$7+MAX(0,180-AJ30)+4)</f>
        <v>110</v>
      </c>
    </row>
    <row r="31" spans="2:41" x14ac:dyDescent="0.3">
      <c r="F31" s="3">
        <v>27</v>
      </c>
      <c r="G31" s="17">
        <f t="shared" si="8"/>
        <v>46813</v>
      </c>
      <c r="H31" s="13">
        <f t="shared" si="11"/>
        <v>120.52934117537012</v>
      </c>
      <c r="I31" s="7">
        <f>H31*FV!$B$29</f>
        <v>43257.226747407032</v>
      </c>
      <c r="J31" s="20">
        <f t="shared" si="13"/>
        <v>8.9228761612903107E-2</v>
      </c>
      <c r="K31" s="20">
        <f t="shared" si="14"/>
        <v>0</v>
      </c>
      <c r="L31" s="19">
        <f>IF(FV!$F$11="Autoconsumo",FV!$I$13,0)</f>
        <v>0.25</v>
      </c>
      <c r="M31" s="7">
        <f>IF(FV!$F$11="Immissione",I31*J31,I31*J31*(1-FV!$F$13/100))+I31*K31*$C$20/100+L31*I31*FV!$F$13/100</f>
        <v>7337.0477301657174</v>
      </c>
      <c r="N31" s="7">
        <f t="shared" si="12"/>
        <v>-560.089579878981</v>
      </c>
      <c r="O31" s="8">
        <f>-IF(G31-$G$4&lt;=366*FV!$I$19,FV!$E$34,0)</f>
        <v>-7606.9096653574734</v>
      </c>
      <c r="P31" s="8">
        <f t="shared" si="0"/>
        <v>-829.9515150707366</v>
      </c>
      <c r="Q31" s="8">
        <f t="shared" si="1"/>
        <v>-725.38580831174727</v>
      </c>
      <c r="R31" s="8">
        <f t="shared" si="9"/>
        <v>-132327.3387809009</v>
      </c>
      <c r="T31" s="39"/>
      <c r="AE31" s="1"/>
      <c r="AF31" s="12"/>
      <c r="AI31" s="32">
        <f t="shared" si="7"/>
        <v>45293.166666666599</v>
      </c>
      <c r="AJ31" s="33">
        <v>84.27</v>
      </c>
      <c r="AK31" s="33">
        <f>MIN(CalcoliFV!$AN$7,CalcoliFV!$AO$7+MAX(0,180-AJ31)+4)</f>
        <v>110</v>
      </c>
    </row>
    <row r="32" spans="2:41" x14ac:dyDescent="0.3">
      <c r="F32" s="3">
        <v>28</v>
      </c>
      <c r="G32" s="17">
        <f t="shared" si="8"/>
        <v>46844</v>
      </c>
      <c r="H32" s="13">
        <f t="shared" si="11"/>
        <v>129.96005360984455</v>
      </c>
      <c r="I32" s="7">
        <f>H32*FV!$B$29</f>
        <v>46641.850459687092</v>
      </c>
      <c r="J32" s="20">
        <f t="shared" si="13"/>
        <v>8.69239064583332E-2</v>
      </c>
      <c r="K32" s="20">
        <f t="shared" si="14"/>
        <v>0</v>
      </c>
      <c r="L32" s="19">
        <f>IF(FV!$F$11="Autoconsumo",FV!$I$13,0)</f>
        <v>0.25</v>
      </c>
      <c r="M32" s="7">
        <f>IF(FV!$F$11="Immissione",I32*J32,I32*J32*(1-FV!$F$13/100))+I32*K32*$C$20/100+L32*I32*FV!$F$13/100</f>
        <v>7857.3772306615892</v>
      </c>
      <c r="N32" s="7">
        <f t="shared" si="12"/>
        <v>-560.089579878981</v>
      </c>
      <c r="O32" s="8">
        <f>-IF(G32-$G$4&lt;=366*FV!$I$19,FV!$E$34,0)</f>
        <v>-7606.9096653574734</v>
      </c>
      <c r="P32" s="8">
        <f t="shared" si="0"/>
        <v>-309.62201457486481</v>
      </c>
      <c r="Q32" s="8">
        <f t="shared" si="1"/>
        <v>-269.26636210612276</v>
      </c>
      <c r="R32" s="8">
        <f t="shared" si="9"/>
        <v>-132596.60514300704</v>
      </c>
      <c r="T32" s="39"/>
      <c r="AI32" s="32">
        <f t="shared" si="7"/>
        <v>45293.208333333263</v>
      </c>
      <c r="AJ32" s="33">
        <v>84.27</v>
      </c>
      <c r="AK32" s="33">
        <f>MIN(CalcoliFV!$AN$7,CalcoliFV!$AO$7+MAX(0,180-AJ32)+4)</f>
        <v>110</v>
      </c>
    </row>
    <row r="33" spans="6:37" x14ac:dyDescent="0.3">
      <c r="F33" s="3">
        <v>29</v>
      </c>
      <c r="G33" s="17">
        <f t="shared" si="8"/>
        <v>46874</v>
      </c>
      <c r="H33" s="13">
        <f t="shared" si="11"/>
        <v>135.69586127511977</v>
      </c>
      <c r="I33" s="7">
        <f>H33*FV!$B$29</f>
        <v>48700.395958540503</v>
      </c>
      <c r="J33" s="20">
        <f t="shared" si="13"/>
        <v>9.5647650322580477E-2</v>
      </c>
      <c r="K33" s="20">
        <f t="shared" si="14"/>
        <v>0</v>
      </c>
      <c r="L33" s="19">
        <f>IF(FV!$F$11="Autoconsumo",FV!$I$13,0)</f>
        <v>0.25</v>
      </c>
      <c r="M33" s="7">
        <f>IF(FV!$F$11="Immissione",I33*J33,I33*J33*(1-FV!$F$13/100))+I33*K33*$C$20/100+L33*I33*FV!$F$13/100</f>
        <v>8416.5887164244086</v>
      </c>
      <c r="N33" s="7">
        <f t="shared" si="12"/>
        <v>-560.089579878981</v>
      </c>
      <c r="O33" s="8">
        <f>-IF(G33-$G$4&lt;=366*FV!$I$19,FV!$E$34,0)</f>
        <v>-7606.9096653574734</v>
      </c>
      <c r="P33" s="8">
        <f t="shared" si="0"/>
        <v>249.58947118795459</v>
      </c>
      <c r="Q33" s="8">
        <f t="shared" si="1"/>
        <v>215.97847480651379</v>
      </c>
      <c r="R33" s="8">
        <f t="shared" si="9"/>
        <v>-132380.62666820054</v>
      </c>
      <c r="AI33" s="32">
        <f t="shared" si="7"/>
        <v>45293.249999999927</v>
      </c>
      <c r="AJ33" s="33">
        <v>100</v>
      </c>
      <c r="AK33" s="33">
        <f>MIN(CalcoliFV!$AN$7,CalcoliFV!$AO$7+MAX(0,180-AJ33)+4)</f>
        <v>110</v>
      </c>
    </row>
    <row r="34" spans="6:37" x14ac:dyDescent="0.3">
      <c r="F34" s="3">
        <v>30</v>
      </c>
      <c r="G34" s="17">
        <f t="shared" si="8"/>
        <v>46905</v>
      </c>
      <c r="H34" s="13">
        <f t="shared" si="11"/>
        <v>141.48003156826408</v>
      </c>
      <c r="I34" s="7">
        <f>H34*FV!$B$29</f>
        <v>50776.298502072277</v>
      </c>
      <c r="J34" s="20">
        <f t="shared" si="13"/>
        <v>0.10593118804166643</v>
      </c>
      <c r="K34" s="20">
        <f t="shared" si="14"/>
        <v>0</v>
      </c>
      <c r="L34" s="19">
        <f>IF(FV!$F$11="Autoconsumo",FV!$I$13,0)</f>
        <v>0.25</v>
      </c>
      <c r="M34" s="7">
        <f>IF(FV!$F$11="Immissione",I34*J34,I34*J34*(1-FV!$F$13/100))+I34*K34*$C$20/100+L34*I34*FV!$F$13/100</f>
        <v>9036.4341251004353</v>
      </c>
      <c r="N34" s="7">
        <f t="shared" si="12"/>
        <v>-560.089579878981</v>
      </c>
      <c r="O34" s="8">
        <f>-IF(G34-$G$4&lt;=366*FV!$I$19,FV!$E$34,0)</f>
        <v>-7606.9096653574734</v>
      </c>
      <c r="P34" s="8">
        <f t="shared" si="0"/>
        <v>869.43487986398122</v>
      </c>
      <c r="Q34" s="8">
        <f t="shared" si="1"/>
        <v>748.60928001356979</v>
      </c>
      <c r="R34" s="8">
        <f t="shared" si="9"/>
        <v>-131632.01738818697</v>
      </c>
      <c r="AI34" s="32">
        <f t="shared" si="7"/>
        <v>45293.291666666591</v>
      </c>
      <c r="AJ34" s="33">
        <v>108.28</v>
      </c>
      <c r="AK34" s="33">
        <f>MIN(CalcoliFV!$AN$7,CalcoliFV!$AO$7+MAX(0,180-AJ34)+4)</f>
        <v>110</v>
      </c>
    </row>
    <row r="35" spans="6:37" x14ac:dyDescent="0.3">
      <c r="F35" s="3">
        <v>31</v>
      </c>
      <c r="G35" s="17">
        <f t="shared" si="8"/>
        <v>46935</v>
      </c>
      <c r="H35" s="13">
        <f t="shared" si="11"/>
        <v>154.03496976308233</v>
      </c>
      <c r="I35" s="7">
        <f>H35*FV!$B$29</f>
        <v>55282.18730057434</v>
      </c>
      <c r="J35" s="20">
        <f t="shared" si="13"/>
        <v>0.11805046752688156</v>
      </c>
      <c r="K35" s="20">
        <f t="shared" si="14"/>
        <v>0</v>
      </c>
      <c r="L35" s="19">
        <f>IF(FV!$F$11="Autoconsumo",FV!$I$13,0)</f>
        <v>0.25</v>
      </c>
      <c r="M35" s="7">
        <f>IF(FV!$F$11="Immissione",I35*J35,I35*J35*(1-FV!$F$13/100))+I35*K35*$C$20/100+L35*I35*FV!$F$13/100</f>
        <v>10173.31744094251</v>
      </c>
      <c r="N35" s="7">
        <f t="shared" si="12"/>
        <v>-560.089579878981</v>
      </c>
      <c r="O35" s="8">
        <f>-IF(G35-$G$4&lt;=366*FV!$I$19,FV!$E$34,0)</f>
        <v>-7606.9096653574734</v>
      </c>
      <c r="P35" s="8">
        <f t="shared" si="0"/>
        <v>2006.318195706056</v>
      </c>
      <c r="Q35" s="8">
        <f t="shared" si="1"/>
        <v>1718.9050892467126</v>
      </c>
      <c r="R35" s="8">
        <f t="shared" si="9"/>
        <v>-129913.11229894026</v>
      </c>
      <c r="AI35" s="32">
        <f t="shared" si="7"/>
        <v>45293.333333333256</v>
      </c>
      <c r="AJ35" s="33">
        <v>113.85</v>
      </c>
      <c r="AK35" s="33">
        <f>MIN(CalcoliFV!$AN$7,CalcoliFV!$AO$7+MAX(0,180-AJ35)+4)</f>
        <v>110</v>
      </c>
    </row>
    <row r="36" spans="6:37" x14ac:dyDescent="0.3">
      <c r="F36" s="3">
        <v>32</v>
      </c>
      <c r="G36" s="17">
        <f t="shared" si="8"/>
        <v>46966</v>
      </c>
      <c r="H36" s="13">
        <f t="shared" si="11"/>
        <v>150.0305441755209</v>
      </c>
      <c r="I36" s="7">
        <f>H36*FV!$B$29</f>
        <v>53845.024001206199</v>
      </c>
      <c r="J36" s="20">
        <f t="shared" si="13"/>
        <v>0.13150068354838709</v>
      </c>
      <c r="K36" s="20">
        <f t="shared" si="14"/>
        <v>0</v>
      </c>
      <c r="L36" s="19">
        <f>IF(FV!$F$11="Autoconsumo",FV!$I$13,0)</f>
        <v>0.25</v>
      </c>
      <c r="M36" s="7">
        <f>IF(FV!$F$11="Immissione",I36*J36,I36*J36*(1-FV!$F$13/100))+I36*K36*$C$20/100+L36*I36*FV!$F$13/100</f>
        <v>10270.956731069737</v>
      </c>
      <c r="N36" s="7">
        <f t="shared" si="12"/>
        <v>-560.089579878981</v>
      </c>
      <c r="O36" s="8">
        <f>-IF(G36-$G$4&lt;=366*FV!$I$19,FV!$E$34,0)</f>
        <v>-7606.9096653574734</v>
      </c>
      <c r="P36" s="8">
        <f t="shared" si="0"/>
        <v>2103.9574858332826</v>
      </c>
      <c r="Q36" s="8">
        <f t="shared" si="1"/>
        <v>1793.5892144507518</v>
      </c>
      <c r="R36" s="8">
        <f t="shared" si="9"/>
        <v>-128119.52308448951</v>
      </c>
      <c r="AI36" s="32">
        <f t="shared" si="7"/>
        <v>45293.37499999992</v>
      </c>
      <c r="AJ36" s="33">
        <v>126.9</v>
      </c>
      <c r="AK36" s="33">
        <f>MIN(CalcoliFV!$AN$7,CalcoliFV!$AO$7+MAX(0,180-AJ36)+4)</f>
        <v>110</v>
      </c>
    </row>
    <row r="37" spans="6:37" x14ac:dyDescent="0.3">
      <c r="F37" s="3">
        <v>33</v>
      </c>
      <c r="G37" s="17">
        <f t="shared" si="8"/>
        <v>46997</v>
      </c>
      <c r="H37" s="13">
        <f t="shared" si="11"/>
        <v>129.07985378262691</v>
      </c>
      <c r="I37" s="7">
        <f>H37*FV!$B$29</f>
        <v>46325.952246540946</v>
      </c>
      <c r="J37" s="20">
        <f t="shared" si="13"/>
        <v>0.11820054572222222</v>
      </c>
      <c r="K37" s="20">
        <f t="shared" si="14"/>
        <v>0</v>
      </c>
      <c r="L37" s="19">
        <f>IF(FV!$F$11="Autoconsumo",FV!$I$13,0)</f>
        <v>0.25</v>
      </c>
      <c r="M37" s="7">
        <f>IF(FV!$F$11="Immissione",I37*J37,I37*J37*(1-FV!$F$13/100))+I37*K37*$C$20/100+L37*I37*FV!$F$13/100</f>
        <v>8528.6204491389908</v>
      </c>
      <c r="N37" s="7">
        <f t="shared" si="12"/>
        <v>-560.089579878981</v>
      </c>
      <c r="O37" s="8">
        <f>-IF(G37-$G$4&lt;=366*FV!$I$19,FV!$E$34,0)</f>
        <v>-7606.9096653574734</v>
      </c>
      <c r="P37" s="8">
        <f t="shared" si="0"/>
        <v>361.62120390253676</v>
      </c>
      <c r="Q37" s="8">
        <f t="shared" si="1"/>
        <v>306.74242718889792</v>
      </c>
      <c r="R37" s="8">
        <f t="shared" si="9"/>
        <v>-127812.78065730061</v>
      </c>
      <c r="AA37" s="1"/>
      <c r="AI37" s="32">
        <f t="shared" si="7"/>
        <v>45293.416666666584</v>
      </c>
      <c r="AJ37" s="33">
        <v>119.5</v>
      </c>
      <c r="AK37" s="33">
        <f>MIN(CalcoliFV!$AN$7,CalcoliFV!$AO$7+MAX(0,180-AJ37)+4)</f>
        <v>110</v>
      </c>
    </row>
    <row r="38" spans="6:37" x14ac:dyDescent="0.3">
      <c r="F38" s="3">
        <v>34</v>
      </c>
      <c r="G38" s="17">
        <f t="shared" si="8"/>
        <v>47027</v>
      </c>
      <c r="H38" s="13">
        <f t="shared" si="11"/>
        <v>110.13137618351368</v>
      </c>
      <c r="I38" s="7">
        <f>H38*FV!$B$29</f>
        <v>39525.462141559779</v>
      </c>
      <c r="J38" s="20">
        <f t="shared" si="13"/>
        <v>0.11807660579301078</v>
      </c>
      <c r="K38" s="20">
        <f t="shared" si="14"/>
        <v>0</v>
      </c>
      <c r="L38" s="19">
        <f>IF(FV!$F$11="Autoconsumo",FV!$I$13,0)</f>
        <v>0.25</v>
      </c>
      <c r="M38" s="7">
        <f>IF(FV!$F$11="Immissione",I38*J38,I38*J38*(1-FV!$F$13/100))+I38*K38*$C$20/100+L38*I38*FV!$F$13/100</f>
        <v>7274.1989737327349</v>
      </c>
      <c r="N38" s="7">
        <f t="shared" si="12"/>
        <v>-560.089579878981</v>
      </c>
      <c r="O38" s="8">
        <f>-IF(G38-$G$4&lt;=366*FV!$I$19,FV!$E$34,0)</f>
        <v>-7606.9096653574734</v>
      </c>
      <c r="P38" s="8">
        <f t="shared" si="0"/>
        <v>-892.80027150371916</v>
      </c>
      <c r="Q38" s="8">
        <f t="shared" si="1"/>
        <v>-753.54330209277009</v>
      </c>
      <c r="R38" s="8">
        <f t="shared" si="9"/>
        <v>-128566.32395939338</v>
      </c>
      <c r="AI38" s="32">
        <f t="shared" si="7"/>
        <v>45293.458333333248</v>
      </c>
      <c r="AJ38" s="33">
        <v>110.6</v>
      </c>
      <c r="AK38" s="33">
        <f>MIN(CalcoliFV!$AN$7,CalcoliFV!$AO$7+MAX(0,180-AJ38)+4)</f>
        <v>110</v>
      </c>
    </row>
    <row r="39" spans="6:37" x14ac:dyDescent="0.3">
      <c r="F39" s="3">
        <v>35</v>
      </c>
      <c r="G39" s="17">
        <f t="shared" si="8"/>
        <v>47058</v>
      </c>
      <c r="H39" s="13">
        <f t="shared" si="11"/>
        <v>74.797640262349489</v>
      </c>
      <c r="I39" s="7">
        <f>H39*FV!$B$29</f>
        <v>26844.405299550479</v>
      </c>
      <c r="J39" s="20">
        <f t="shared" si="13"/>
        <v>0.1308803764722222</v>
      </c>
      <c r="K39" s="20">
        <f t="shared" si="14"/>
        <v>0</v>
      </c>
      <c r="L39" s="19">
        <f>IF(FV!$F$11="Autoconsumo",FV!$I$13,0)</f>
        <v>0.25</v>
      </c>
      <c r="M39" s="7">
        <f>IF(FV!$F$11="Immissione",I39*J39,I39*J39*(1-FV!$F$13/100))+I39*K39*$C$20/100+L39*I39*FV!$F$13/100</f>
        <v>5112.2535983328526</v>
      </c>
      <c r="N39" s="7">
        <f t="shared" si="12"/>
        <v>-560.089579878981</v>
      </c>
      <c r="O39" s="8">
        <f>-IF(G39-$G$4&lt;=366*FV!$I$19,FV!$E$34,0)</f>
        <v>-7606.9096653574734</v>
      </c>
      <c r="P39" s="8">
        <f t="shared" si="0"/>
        <v>-3054.7456469036015</v>
      </c>
      <c r="Q39" s="8">
        <f t="shared" si="1"/>
        <v>-2565.4460914630022</v>
      </c>
      <c r="R39" s="8">
        <f t="shared" si="9"/>
        <v>-131131.77005085637</v>
      </c>
      <c r="AI39" s="32">
        <f t="shared" si="7"/>
        <v>45293.499999999913</v>
      </c>
      <c r="AJ39" s="33">
        <v>108.28</v>
      </c>
      <c r="AK39" s="33">
        <f>MIN(CalcoliFV!$AN$7,CalcoliFV!$AO$7+MAX(0,180-AJ39)+4)</f>
        <v>110</v>
      </c>
    </row>
    <row r="40" spans="6:37" x14ac:dyDescent="0.3">
      <c r="F40" s="3">
        <v>36</v>
      </c>
      <c r="G40" s="17">
        <f t="shared" si="8"/>
        <v>47088</v>
      </c>
      <c r="H40" s="13">
        <f t="shared" si="11"/>
        <v>66.914531919686269</v>
      </c>
      <c r="I40" s="7">
        <f>H40*FV!$B$29</f>
        <v>24015.207016977922</v>
      </c>
      <c r="J40" s="20">
        <f t="shared" si="13"/>
        <v>0.13563206087365615</v>
      </c>
      <c r="K40" s="20">
        <f t="shared" si="14"/>
        <v>0</v>
      </c>
      <c r="L40" s="19">
        <f>IF(FV!$F$11="Autoconsumo",FV!$I$13,0)</f>
        <v>0.25</v>
      </c>
      <c r="M40" s="7">
        <f>IF(FV!$F$11="Immissione",I40*J40,I40*J40*(1-FV!$F$13/100))+I40*K40*$C$20/100+L40*I40*FV!$F$13/100</f>
        <v>4630.5168871323422</v>
      </c>
      <c r="N40" s="7">
        <f t="shared" si="12"/>
        <v>-560.089579878981</v>
      </c>
      <c r="O40" s="8">
        <f>-IF(G40-$G$4&lt;=366*FV!$I$19,FV!$E$34,0)</f>
        <v>-7606.9096653574734</v>
      </c>
      <c r="P40" s="8">
        <f t="shared" si="0"/>
        <v>-3536.4823581041123</v>
      </c>
      <c r="Q40" s="8">
        <f t="shared" si="1"/>
        <v>-2955.2435129885403</v>
      </c>
      <c r="R40" s="8">
        <f t="shared" si="9"/>
        <v>-134087.0135638449</v>
      </c>
      <c r="AI40" s="32">
        <f t="shared" si="7"/>
        <v>45293.541666666577</v>
      </c>
      <c r="AJ40" s="33">
        <v>105.88</v>
      </c>
      <c r="AK40" s="33">
        <f>MIN(CalcoliFV!$AN$7,CalcoliFV!$AO$7+MAX(0,180-AJ40)+4)</f>
        <v>110</v>
      </c>
    </row>
    <row r="41" spans="6:37" x14ac:dyDescent="0.3">
      <c r="F41" s="3">
        <v>37</v>
      </c>
      <c r="G41" s="17">
        <f t="shared" si="8"/>
        <v>47119</v>
      </c>
      <c r="H41" s="13">
        <f t="shared" si="11"/>
        <v>76.021263110065576</v>
      </c>
      <c r="I41" s="7">
        <f>H41*FV!$B$29</f>
        <v>27283.555886957645</v>
      </c>
      <c r="J41" s="20">
        <f t="shared" si="13"/>
        <v>9.9125363508064529E-2</v>
      </c>
      <c r="K41" s="20">
        <f t="shared" si="14"/>
        <v>0</v>
      </c>
      <c r="L41" s="19">
        <f>IF(FV!$F$11="Autoconsumo",FV!$I$13,0)</f>
        <v>0.25</v>
      </c>
      <c r="M41" s="7">
        <f>IF(FV!$F$11="Immissione",I41*J41,I41*J41*(1-FV!$F$13/100))+I41*K41*$C$20/100+L41*I41*FV!$F$13/100</f>
        <v>4762.6906834133406</v>
      </c>
      <c r="N41" s="7">
        <f t="shared" si="12"/>
        <v>-571.29137147656058</v>
      </c>
      <c r="O41" s="8">
        <f>-IF(G41-$G$4&lt;=366*FV!$I$19,FV!$E$34,0)</f>
        <v>0</v>
      </c>
      <c r="P41" s="8">
        <f t="shared" si="0"/>
        <v>4191.3993119367797</v>
      </c>
      <c r="Q41" s="8">
        <f t="shared" si="1"/>
        <v>3485.09605741014</v>
      </c>
      <c r="R41" s="8">
        <f t="shared" si="9"/>
        <v>-130601.91750643477</v>
      </c>
      <c r="AI41" s="32">
        <f t="shared" si="7"/>
        <v>45293.583333333241</v>
      </c>
      <c r="AJ41" s="33">
        <v>100.15</v>
      </c>
      <c r="AK41" s="33">
        <f>MIN(CalcoliFV!$AN$7,CalcoliFV!$AO$7+MAX(0,180-AJ41)+4)</f>
        <v>110</v>
      </c>
    </row>
    <row r="42" spans="6:37" x14ac:dyDescent="0.3">
      <c r="F42" s="3">
        <v>38</v>
      </c>
      <c r="G42" s="17">
        <f t="shared" si="8"/>
        <v>47150</v>
      </c>
      <c r="H42" s="13">
        <f t="shared" si="11"/>
        <v>90.236151781234952</v>
      </c>
      <c r="I42" s="7">
        <f>H42*FV!$B$29</f>
        <v>32385.190529955045</v>
      </c>
      <c r="J42" s="20">
        <f t="shared" si="13"/>
        <v>8.7223887945402298E-2</v>
      </c>
      <c r="K42" s="20">
        <f t="shared" si="14"/>
        <v>0</v>
      </c>
      <c r="L42" s="19">
        <f>IF(FV!$F$11="Autoconsumo",FV!$I$13,0)</f>
        <v>0.25</v>
      </c>
      <c r="M42" s="7">
        <f>IF(FV!$F$11="Immissione",I42*J42,I42*J42*(1-FV!$F$13/100))+I42*K42*$C$20/100+L42*I42*FV!$F$13/100</f>
        <v>5460.5299311820318</v>
      </c>
      <c r="N42" s="7">
        <f t="shared" si="12"/>
        <v>-571.29137147656058</v>
      </c>
      <c r="O42" s="8">
        <f>-IF(G42-$G$4&lt;=366*FV!$I$19,FV!$E$34,0)</f>
        <v>0</v>
      </c>
      <c r="P42" s="8">
        <f t="shared" si="0"/>
        <v>4889.2385597054708</v>
      </c>
      <c r="Q42" s="8">
        <f t="shared" si="1"/>
        <v>4045.1150805543198</v>
      </c>
      <c r="R42" s="8">
        <f t="shared" si="9"/>
        <v>-126556.80242588045</v>
      </c>
      <c r="AI42" s="32">
        <f t="shared" si="7"/>
        <v>45293.624999999905</v>
      </c>
      <c r="AJ42" s="33">
        <v>108.28</v>
      </c>
      <c r="AK42" s="33">
        <f>MIN(CalcoliFV!$AN$7,CalcoliFV!$AO$7+MAX(0,180-AJ42)+4)</f>
        <v>110</v>
      </c>
    </row>
    <row r="43" spans="6:37" x14ac:dyDescent="0.3">
      <c r="F43" s="3">
        <v>39</v>
      </c>
      <c r="G43" s="17">
        <f t="shared" si="8"/>
        <v>47178</v>
      </c>
      <c r="H43" s="13">
        <f t="shared" si="11"/>
        <v>119.92669446949327</v>
      </c>
      <c r="I43" s="7">
        <f>H43*FV!$B$29</f>
        <v>43040.940613669998</v>
      </c>
      <c r="J43" s="20">
        <f t="shared" si="13"/>
        <v>8.9228761612903107E-2</v>
      </c>
      <c r="K43" s="20">
        <f t="shared" si="14"/>
        <v>0</v>
      </c>
      <c r="L43" s="19">
        <f>IF(FV!$F$11="Autoconsumo",FV!$I$13,0)</f>
        <v>0.25</v>
      </c>
      <c r="M43" s="7">
        <f>IF(FV!$F$11="Immissione",I43*J43,I43*J43*(1-FV!$F$13/100))+I43*K43*$C$20/100+L43*I43*FV!$F$13/100</f>
        <v>7300.3624915148894</v>
      </c>
      <c r="N43" s="7">
        <f t="shared" si="12"/>
        <v>-571.29137147656058</v>
      </c>
      <c r="O43" s="8">
        <f>-IF(G43-$G$4&lt;=366*FV!$I$19,FV!$E$34,0)</f>
        <v>0</v>
      </c>
      <c r="P43" s="8">
        <f t="shared" si="0"/>
        <v>6729.0711200383284</v>
      </c>
      <c r="Q43" s="8">
        <f t="shared" si="1"/>
        <v>5539.6038689536263</v>
      </c>
      <c r="R43" s="8">
        <f t="shared" si="9"/>
        <v>-121017.19855692683</v>
      </c>
      <c r="AI43" s="32">
        <f t="shared" si="7"/>
        <v>45293.66666666657</v>
      </c>
      <c r="AJ43" s="33">
        <v>110</v>
      </c>
      <c r="AK43" s="33">
        <f>MIN(CalcoliFV!$AN$7,CalcoliFV!$AO$7+MAX(0,180-AJ43)+4)</f>
        <v>110</v>
      </c>
    </row>
    <row r="44" spans="6:37" x14ac:dyDescent="0.3">
      <c r="F44" s="3">
        <v>40</v>
      </c>
      <c r="G44" s="17">
        <f t="shared" si="8"/>
        <v>47209</v>
      </c>
      <c r="H44" s="13">
        <f t="shared" si="11"/>
        <v>129.31025334179532</v>
      </c>
      <c r="I44" s="7">
        <f>H44*FV!$B$29</f>
        <v>46408.641207388653</v>
      </c>
      <c r="J44" s="20">
        <f t="shared" si="13"/>
        <v>8.69239064583332E-2</v>
      </c>
      <c r="K44" s="20">
        <f t="shared" si="14"/>
        <v>0</v>
      </c>
      <c r="L44" s="19">
        <f>IF(FV!$F$11="Autoconsumo",FV!$I$13,0)</f>
        <v>0.25</v>
      </c>
      <c r="M44" s="7">
        <f>IF(FV!$F$11="Immissione",I44*J44,I44*J44*(1-FV!$F$13/100))+I44*K44*$C$20/100+L44*I44*FV!$F$13/100</f>
        <v>7818.0903445082804</v>
      </c>
      <c r="N44" s="7">
        <f t="shared" si="12"/>
        <v>-571.29137147656058</v>
      </c>
      <c r="O44" s="8">
        <f>-IF(G44-$G$4&lt;=366*FV!$I$19,FV!$E$34,0)</f>
        <v>0</v>
      </c>
      <c r="P44" s="8">
        <f t="shared" si="0"/>
        <v>7246.7989730317195</v>
      </c>
      <c r="Q44" s="8">
        <f t="shared" si="1"/>
        <v>5936.1346543432228</v>
      </c>
      <c r="R44" s="8">
        <f t="shared" si="9"/>
        <v>-115081.06390258361</v>
      </c>
      <c r="AI44" s="32">
        <f t="shared" si="7"/>
        <v>45293.708333333234</v>
      </c>
      <c r="AJ44" s="33">
        <v>112.8</v>
      </c>
      <c r="AK44" s="33">
        <f>MIN(CalcoliFV!$AN$7,CalcoliFV!$AO$7+MAX(0,180-AJ44)+4)</f>
        <v>110</v>
      </c>
    </row>
    <row r="45" spans="6:37" x14ac:dyDescent="0.3">
      <c r="F45" s="3">
        <v>41</v>
      </c>
      <c r="G45" s="17">
        <f t="shared" si="8"/>
        <v>47239</v>
      </c>
      <c r="H45" s="13">
        <f t="shared" si="11"/>
        <v>135.01738196874416</v>
      </c>
      <c r="I45" s="7">
        <f>H45*FV!$B$29</f>
        <v>48456.893978747801</v>
      </c>
      <c r="J45" s="20">
        <f t="shared" si="13"/>
        <v>9.5647650322580477E-2</v>
      </c>
      <c r="K45" s="20">
        <f t="shared" si="14"/>
        <v>0</v>
      </c>
      <c r="L45" s="19">
        <f>IF(FV!$F$11="Autoconsumo",FV!$I$13,0)</f>
        <v>0.25</v>
      </c>
      <c r="M45" s="7">
        <f>IF(FV!$F$11="Immissione",I45*J45,I45*J45*(1-FV!$F$13/100))+I45*K45*$C$20/100+L45*I45*FV!$F$13/100</f>
        <v>8374.5057728422871</v>
      </c>
      <c r="N45" s="7">
        <f t="shared" si="12"/>
        <v>-571.29137147656058</v>
      </c>
      <c r="O45" s="8">
        <f>-IF(G45-$G$4&lt;=366*FV!$I$19,FV!$E$34,0)</f>
        <v>0</v>
      </c>
      <c r="P45" s="8">
        <f t="shared" si="0"/>
        <v>7803.2144013657262</v>
      </c>
      <c r="Q45" s="8">
        <f t="shared" si="1"/>
        <v>6360.1155764908335</v>
      </c>
      <c r="R45" s="8">
        <f t="shared" si="9"/>
        <v>-108720.94832609278</v>
      </c>
      <c r="AI45" s="32">
        <f t="shared" si="7"/>
        <v>45293.749999999898</v>
      </c>
      <c r="AJ45" s="33">
        <v>129.99</v>
      </c>
      <c r="AK45" s="33">
        <f>MIN(CalcoliFV!$AN$7,CalcoliFV!$AO$7+MAX(0,180-AJ45)+4)</f>
        <v>110</v>
      </c>
    </row>
    <row r="46" spans="6:37" x14ac:dyDescent="0.3">
      <c r="F46" s="3">
        <v>42</v>
      </c>
      <c r="G46" s="17">
        <f t="shared" si="8"/>
        <v>47270</v>
      </c>
      <c r="H46" s="13">
        <f t="shared" si="11"/>
        <v>140.77263141042275</v>
      </c>
      <c r="I46" s="7">
        <f>H46*FV!$B$29</f>
        <v>50522.417009561912</v>
      </c>
      <c r="J46" s="20">
        <f t="shared" si="13"/>
        <v>0.10593118804166643</v>
      </c>
      <c r="K46" s="20">
        <f t="shared" si="14"/>
        <v>0</v>
      </c>
      <c r="L46" s="19">
        <f>IF(FV!$F$11="Autoconsumo",FV!$I$13,0)</f>
        <v>0.25</v>
      </c>
      <c r="M46" s="7">
        <f>IF(FV!$F$11="Immissione",I46*J46,I46*J46*(1-FV!$F$13/100))+I46*K46*$C$20/100+L46*I46*FV!$F$13/100</f>
        <v>8991.2519544749339</v>
      </c>
      <c r="N46" s="7">
        <f t="shared" si="12"/>
        <v>-571.29137147656058</v>
      </c>
      <c r="O46" s="8">
        <f>-IF(G46-$G$4&lt;=366*FV!$I$19,FV!$E$34,0)</f>
        <v>0</v>
      </c>
      <c r="P46" s="8">
        <f t="shared" si="0"/>
        <v>8419.9605829983739</v>
      </c>
      <c r="Q46" s="8">
        <f t="shared" si="1"/>
        <v>6828.6596063704801</v>
      </c>
      <c r="R46" s="8">
        <f t="shared" si="9"/>
        <v>-101892.2887197223</v>
      </c>
      <c r="AI46" s="32">
        <f t="shared" si="7"/>
        <v>45293.791666666562</v>
      </c>
      <c r="AJ46" s="33">
        <v>130</v>
      </c>
      <c r="AK46" s="33">
        <f>MIN(CalcoliFV!$AN$7,CalcoliFV!$AO$7+MAX(0,180-AJ46)+4)</f>
        <v>110</v>
      </c>
    </row>
    <row r="47" spans="6:37" x14ac:dyDescent="0.3">
      <c r="F47" s="3">
        <v>43</v>
      </c>
      <c r="G47" s="17">
        <f t="shared" si="8"/>
        <v>47300</v>
      </c>
      <c r="H47" s="13">
        <f t="shared" si="11"/>
        <v>153.26479491426693</v>
      </c>
      <c r="I47" s="7">
        <f>H47*FV!$B$29</f>
        <v>55005.776364071477</v>
      </c>
      <c r="J47" s="20">
        <f t="shared" si="13"/>
        <v>0.11805046752688156</v>
      </c>
      <c r="K47" s="20">
        <f t="shared" si="14"/>
        <v>0</v>
      </c>
      <c r="L47" s="19">
        <f>IF(FV!$F$11="Autoconsumo",FV!$I$13,0)</f>
        <v>0.25</v>
      </c>
      <c r="M47" s="7">
        <f>IF(FV!$F$11="Immissione",I47*J47,I47*J47*(1-FV!$F$13/100))+I47*K47*$C$20/100+L47*I47*FV!$F$13/100</f>
        <v>10122.450853737801</v>
      </c>
      <c r="N47" s="7">
        <f t="shared" si="12"/>
        <v>-571.29137147656058</v>
      </c>
      <c r="O47" s="8">
        <f>-IF(G47-$G$4&lt;=366*FV!$I$19,FV!$E$34,0)</f>
        <v>0</v>
      </c>
      <c r="P47" s="8">
        <f t="shared" si="0"/>
        <v>9551.1594822612406</v>
      </c>
      <c r="Q47" s="8">
        <f t="shared" si="1"/>
        <v>7707.5338600860059</v>
      </c>
      <c r="R47" s="8">
        <f t="shared" si="9"/>
        <v>-94184.75485963629</v>
      </c>
      <c r="AI47" s="32">
        <f t="shared" si="7"/>
        <v>45293.833333333227</v>
      </c>
      <c r="AJ47" s="33">
        <v>124.29</v>
      </c>
      <c r="AK47" s="33">
        <f>MIN(CalcoliFV!$AN$7,CalcoliFV!$AO$7+MAX(0,180-AJ47)+4)</f>
        <v>110</v>
      </c>
    </row>
    <row r="48" spans="6:37" x14ac:dyDescent="0.3">
      <c r="F48" s="3">
        <v>44</v>
      </c>
      <c r="G48" s="17">
        <f t="shared" si="8"/>
        <v>47331</v>
      </c>
      <c r="H48" s="13">
        <f t="shared" si="11"/>
        <v>149.28039145464331</v>
      </c>
      <c r="I48" s="7">
        <f>H48*FV!$B$29</f>
        <v>53575.798881200171</v>
      </c>
      <c r="J48" s="20">
        <f t="shared" si="13"/>
        <v>0.13150068354838709</v>
      </c>
      <c r="K48" s="20">
        <f t="shared" si="14"/>
        <v>0</v>
      </c>
      <c r="L48" s="19">
        <f>IF(FV!$F$11="Autoconsumo",FV!$I$13,0)</f>
        <v>0.25</v>
      </c>
      <c r="M48" s="7">
        <f>IF(FV!$F$11="Immissione",I48*J48,I48*J48*(1-FV!$F$13/100))+I48*K48*$C$20/100+L48*I48*FV!$F$13/100</f>
        <v>10219.601947414389</v>
      </c>
      <c r="N48" s="7">
        <f t="shared" si="12"/>
        <v>-571.29137147656058</v>
      </c>
      <c r="O48" s="8">
        <f>-IF(G48-$G$4&lt;=366*FV!$I$19,FV!$E$34,0)</f>
        <v>0</v>
      </c>
      <c r="P48" s="8">
        <f t="shared" si="0"/>
        <v>9648.3105759378286</v>
      </c>
      <c r="Q48" s="8">
        <f t="shared" si="1"/>
        <v>7747.1962497832974</v>
      </c>
      <c r="R48" s="8">
        <f t="shared" si="9"/>
        <v>-86437.558609852989</v>
      </c>
      <c r="AI48" s="32">
        <f t="shared" si="7"/>
        <v>45293.874999999891</v>
      </c>
      <c r="AJ48" s="33">
        <v>111.26</v>
      </c>
      <c r="AK48" s="33">
        <f>MIN(CalcoliFV!$AN$7,CalcoliFV!$AO$7+MAX(0,180-AJ48)+4)</f>
        <v>110</v>
      </c>
    </row>
    <row r="49" spans="6:37" x14ac:dyDescent="0.3">
      <c r="F49" s="3">
        <v>45</v>
      </c>
      <c r="G49" s="17">
        <f t="shared" si="8"/>
        <v>47362</v>
      </c>
      <c r="H49" s="13">
        <f t="shared" si="11"/>
        <v>128.43445451371377</v>
      </c>
      <c r="I49" s="7">
        <f>H49*FV!$B$29</f>
        <v>46094.322485308243</v>
      </c>
      <c r="J49" s="20">
        <f t="shared" si="13"/>
        <v>0.11820054572222222</v>
      </c>
      <c r="K49" s="20">
        <f t="shared" si="14"/>
        <v>0</v>
      </c>
      <c r="L49" s="19">
        <f>IF(FV!$F$11="Autoconsumo",FV!$I$13,0)</f>
        <v>0.25</v>
      </c>
      <c r="M49" s="7">
        <f>IF(FV!$F$11="Immissione",I49*J49,I49*J49*(1-FV!$F$13/100))+I49*K49*$C$20/100+L49*I49*FV!$F$13/100</f>
        <v>8485.9773468932981</v>
      </c>
      <c r="N49" s="7">
        <f t="shared" si="12"/>
        <v>-571.29137147656058</v>
      </c>
      <c r="O49" s="8">
        <f>-IF(G49-$G$4&lt;=366*FV!$I$19,FV!$E$34,0)</f>
        <v>0</v>
      </c>
      <c r="P49" s="8">
        <f t="shared" si="0"/>
        <v>7914.6859754167372</v>
      </c>
      <c r="Q49" s="8">
        <f t="shared" si="1"/>
        <v>6323.549308287842</v>
      </c>
      <c r="R49" s="8">
        <f t="shared" si="9"/>
        <v>-80114.009301565151</v>
      </c>
      <c r="AI49" s="32">
        <f t="shared" si="7"/>
        <v>45293.916666666555</v>
      </c>
      <c r="AJ49" s="33">
        <v>108.28</v>
      </c>
      <c r="AK49" s="33">
        <f>MIN(CalcoliFV!$AN$7,CalcoliFV!$AO$7+MAX(0,180-AJ49)+4)</f>
        <v>110</v>
      </c>
    </row>
    <row r="50" spans="6:37" x14ac:dyDescent="0.3">
      <c r="F50" s="3">
        <v>46</v>
      </c>
      <c r="G50" s="17">
        <f t="shared" si="8"/>
        <v>47392</v>
      </c>
      <c r="H50" s="13">
        <f t="shared" si="11"/>
        <v>109.58071930259611</v>
      </c>
      <c r="I50" s="7">
        <f>H50*FV!$B$29</f>
        <v>39327.834830851978</v>
      </c>
      <c r="J50" s="20">
        <f t="shared" si="13"/>
        <v>0.11807660579301078</v>
      </c>
      <c r="K50" s="20">
        <f t="shared" si="14"/>
        <v>0</v>
      </c>
      <c r="L50" s="19">
        <f>IF(FV!$F$11="Autoconsumo",FV!$I$13,0)</f>
        <v>0.25</v>
      </c>
      <c r="M50" s="7">
        <f>IF(FV!$F$11="Immissione",I50*J50,I50*J50*(1-FV!$F$13/100))+I50*K50*$C$20/100+L50*I50*FV!$F$13/100</f>
        <v>7237.8279788640712</v>
      </c>
      <c r="N50" s="7">
        <f t="shared" si="12"/>
        <v>-571.29137147656058</v>
      </c>
      <c r="O50" s="8">
        <f>-IF(G50-$G$4&lt;=366*FV!$I$19,FV!$E$34,0)</f>
        <v>0</v>
      </c>
      <c r="P50" s="8">
        <f t="shared" si="0"/>
        <v>6666.5366073875102</v>
      </c>
      <c r="Q50" s="8">
        <f t="shared" si="1"/>
        <v>5299.8237553410127</v>
      </c>
      <c r="R50" s="8">
        <f t="shared" si="9"/>
        <v>-74814.185546224136</v>
      </c>
      <c r="AI50" s="32">
        <f t="shared" si="7"/>
        <v>45293.958333333219</v>
      </c>
      <c r="AJ50" s="33">
        <v>106</v>
      </c>
      <c r="AK50" s="33">
        <f>MIN(CalcoliFV!$AN$7,CalcoliFV!$AO$7+MAX(0,180-AJ50)+4)</f>
        <v>110</v>
      </c>
    </row>
    <row r="51" spans="6:37" x14ac:dyDescent="0.3">
      <c r="F51" s="3">
        <v>47</v>
      </c>
      <c r="G51" s="17">
        <f t="shared" si="8"/>
        <v>47423</v>
      </c>
      <c r="H51" s="13">
        <f t="shared" si="11"/>
        <v>74.423652061037743</v>
      </c>
      <c r="I51" s="7">
        <f>H51*FV!$B$29</f>
        <v>26710.183273052728</v>
      </c>
      <c r="J51" s="20">
        <f t="shared" si="13"/>
        <v>0.1308803764722222</v>
      </c>
      <c r="K51" s="20">
        <f t="shared" si="14"/>
        <v>0</v>
      </c>
      <c r="L51" s="19">
        <f>IF(FV!$F$11="Autoconsumo",FV!$I$13,0)</f>
        <v>0.25</v>
      </c>
      <c r="M51" s="7">
        <f>IF(FV!$F$11="Immissione",I51*J51,I51*J51*(1-FV!$F$13/100))+I51*K51*$C$20/100+L51*I51*FV!$F$13/100</f>
        <v>5086.6923303411877</v>
      </c>
      <c r="N51" s="7">
        <f t="shared" si="12"/>
        <v>-571.29137147656058</v>
      </c>
      <c r="O51" s="8">
        <f>-IF(G51-$G$4&lt;=366*FV!$I$19,FV!$E$34,0)</f>
        <v>0</v>
      </c>
      <c r="P51" s="8">
        <f t="shared" si="0"/>
        <v>4515.4009588646268</v>
      </c>
      <c r="Q51" s="8">
        <f t="shared" si="1"/>
        <v>3571.8352447386756</v>
      </c>
      <c r="R51" s="8">
        <f t="shared" si="9"/>
        <v>-71242.350301485465</v>
      </c>
      <c r="AI51" s="32">
        <f t="shared" si="7"/>
        <v>45293.999999999884</v>
      </c>
      <c r="AJ51" s="33">
        <v>92.41</v>
      </c>
      <c r="AK51" s="33">
        <f>MIN(CalcoliFV!$AN$7,CalcoliFV!$AO$7+MAX(0,180-AJ51)+4)</f>
        <v>110</v>
      </c>
    </row>
    <row r="52" spans="6:37" x14ac:dyDescent="0.3">
      <c r="F52" s="3">
        <v>48</v>
      </c>
      <c r="G52" s="17">
        <f t="shared" si="8"/>
        <v>47453</v>
      </c>
      <c r="H52" s="13">
        <f t="shared" si="11"/>
        <v>66.579959260087833</v>
      </c>
      <c r="I52" s="7">
        <f>H52*FV!$B$29</f>
        <v>23895.130981893031</v>
      </c>
      <c r="J52" s="20">
        <f t="shared" si="13"/>
        <v>0.13563206087365615</v>
      </c>
      <c r="K52" s="20">
        <f t="shared" si="14"/>
        <v>0</v>
      </c>
      <c r="L52" s="19">
        <f>IF(FV!$F$11="Autoconsumo",FV!$I$13,0)</f>
        <v>0.25</v>
      </c>
      <c r="M52" s="7">
        <f>IF(FV!$F$11="Immissione",I52*J52,I52*J52*(1-FV!$F$13/100))+I52*K52*$C$20/100+L52*I52*FV!$F$13/100</f>
        <v>4607.3643026966802</v>
      </c>
      <c r="N52" s="7">
        <f t="shared" si="12"/>
        <v>-571.29137147656058</v>
      </c>
      <c r="O52" s="8">
        <f>-IF(G52-$G$4&lt;=366*FV!$I$19,FV!$E$34,0)</f>
        <v>0</v>
      </c>
      <c r="P52" s="8">
        <f t="shared" si="0"/>
        <v>4036.0729312201197</v>
      </c>
      <c r="Q52" s="8">
        <f t="shared" si="1"/>
        <v>3176.7865911900681</v>
      </c>
      <c r="R52" s="8">
        <f t="shared" si="9"/>
        <v>-68065.563710295392</v>
      </c>
      <c r="AI52" s="32">
        <f t="shared" si="7"/>
        <v>45294.041666666548</v>
      </c>
      <c r="AJ52" s="33">
        <v>82.5</v>
      </c>
      <c r="AK52" s="33">
        <f>MIN(CalcoliFV!$AN$7,CalcoliFV!$AO$7+MAX(0,180-AJ52)+4)</f>
        <v>110</v>
      </c>
    </row>
    <row r="53" spans="6:37" x14ac:dyDescent="0.3">
      <c r="F53" s="3">
        <v>49</v>
      </c>
      <c r="G53" s="17">
        <f t="shared" si="8"/>
        <v>47484</v>
      </c>
      <c r="H53" s="13">
        <f t="shared" si="11"/>
        <v>75.641156794515254</v>
      </c>
      <c r="I53" s="7">
        <f>H53*FV!$B$29</f>
        <v>27147.13810752286</v>
      </c>
      <c r="J53" s="20">
        <f t="shared" si="13"/>
        <v>9.9125363508064529E-2</v>
      </c>
      <c r="K53" s="20">
        <f t="shared" si="14"/>
        <v>0</v>
      </c>
      <c r="L53" s="19">
        <f>IF(FV!$F$11="Autoconsumo",FV!$I$13,0)</f>
        <v>0.25</v>
      </c>
      <c r="M53" s="7">
        <f>IF(FV!$F$11="Immissione",I53*J53,I53*J53*(1-FV!$F$13/100))+I53*K53*$C$20/100+L53*I53*FV!$F$13/100</f>
        <v>4738.8772299962748</v>
      </c>
      <c r="N53" s="7">
        <f t="shared" si="12"/>
        <v>-582.71719890609177</v>
      </c>
      <c r="O53" s="8">
        <f>-IF(G53-$G$4&lt;=366*FV!$I$19,FV!$E$34,0)</f>
        <v>0</v>
      </c>
      <c r="P53" s="8">
        <f t="shared" si="0"/>
        <v>4156.1600310901831</v>
      </c>
      <c r="Q53" s="8">
        <f t="shared" si="1"/>
        <v>3255.0317977011996</v>
      </c>
      <c r="R53" s="8">
        <f t="shared" si="9"/>
        <v>-64810.53191259419</v>
      </c>
      <c r="AI53" s="32">
        <f t="shared" si="7"/>
        <v>45294.083333333212</v>
      </c>
      <c r="AJ53" s="33">
        <v>70.099999999999994</v>
      </c>
      <c r="AK53" s="33">
        <f>MIN(CalcoliFV!$AN$7,CalcoliFV!$AO$7+MAX(0,180-AJ53)+4)</f>
        <v>110</v>
      </c>
    </row>
    <row r="54" spans="6:37" x14ac:dyDescent="0.3">
      <c r="F54" s="3">
        <v>50</v>
      </c>
      <c r="G54" s="17">
        <f t="shared" si="8"/>
        <v>47515</v>
      </c>
      <c r="H54" s="13">
        <f t="shared" si="11"/>
        <v>89.784971022328776</v>
      </c>
      <c r="I54" s="7">
        <f>H54*FV!$B$29</f>
        <v>32223.264577305272</v>
      </c>
      <c r="J54" s="20">
        <f t="shared" si="13"/>
        <v>8.7223887945402298E-2</v>
      </c>
      <c r="K54" s="20">
        <f t="shared" si="14"/>
        <v>0</v>
      </c>
      <c r="L54" s="19">
        <f>IF(FV!$F$11="Autoconsumo",FV!$I$13,0)</f>
        <v>0.25</v>
      </c>
      <c r="M54" s="7">
        <f>IF(FV!$F$11="Immissione",I54*J54,I54*J54*(1-FV!$F$13/100))+I54*K54*$C$20/100+L54*I54*FV!$F$13/100</f>
        <v>5433.2272815261222</v>
      </c>
      <c r="N54" s="7">
        <f t="shared" si="12"/>
        <v>-582.71719890609177</v>
      </c>
      <c r="O54" s="8">
        <f>-IF(G54-$G$4&lt;=366*FV!$I$19,FV!$E$34,0)</f>
        <v>0</v>
      </c>
      <c r="P54" s="8">
        <f t="shared" si="0"/>
        <v>4850.5100826200305</v>
      </c>
      <c r="Q54" s="8">
        <f t="shared" si="1"/>
        <v>3779.9349312999639</v>
      </c>
      <c r="R54" s="8">
        <f t="shared" si="9"/>
        <v>-61030.596981294228</v>
      </c>
      <c r="AI54" s="32">
        <f t="shared" si="7"/>
        <v>45294.124999999876</v>
      </c>
      <c r="AJ54" s="33">
        <v>50.213459999999998</v>
      </c>
      <c r="AK54" s="33">
        <f>MIN(CalcoliFV!$AN$7,CalcoliFV!$AO$7+MAX(0,180-AJ54)+4)</f>
        <v>110</v>
      </c>
    </row>
    <row r="55" spans="6:37" x14ac:dyDescent="0.3">
      <c r="F55" s="3">
        <v>51</v>
      </c>
      <c r="G55" s="17">
        <f t="shared" si="8"/>
        <v>47543</v>
      </c>
      <c r="H55" s="13">
        <f t="shared" si="11"/>
        <v>119.32706099714581</v>
      </c>
      <c r="I55" s="7">
        <f>H55*FV!$B$29</f>
        <v>42825.735910601645</v>
      </c>
      <c r="J55" s="20">
        <f t="shared" si="13"/>
        <v>8.9228761612903107E-2</v>
      </c>
      <c r="K55" s="20">
        <f t="shared" si="14"/>
        <v>0</v>
      </c>
      <c r="L55" s="19">
        <f>IF(FV!$F$11="Autoconsumo",FV!$I$13,0)</f>
        <v>0.25</v>
      </c>
      <c r="M55" s="7">
        <f>IF(FV!$F$11="Immissione",I55*J55,I55*J55*(1-FV!$F$13/100))+I55*K55*$C$20/100+L55*I55*FV!$F$13/100</f>
        <v>7263.8606790573149</v>
      </c>
      <c r="N55" s="7">
        <f t="shared" si="12"/>
        <v>-582.71719890609177</v>
      </c>
      <c r="O55" s="8">
        <f>-IF(G55-$G$4&lt;=366*FV!$I$19,FV!$E$34,0)</f>
        <v>0</v>
      </c>
      <c r="P55" s="8">
        <f t="shared" si="0"/>
        <v>6681.1434801512232</v>
      </c>
      <c r="Q55" s="8">
        <f t="shared" si="1"/>
        <v>5180.6189393753357</v>
      </c>
      <c r="R55" s="8">
        <f t="shared" si="9"/>
        <v>-55849.97804191889</v>
      </c>
      <c r="AI55" s="32">
        <f t="shared" si="7"/>
        <v>45294.166666666541</v>
      </c>
      <c r="AJ55" s="33">
        <v>40</v>
      </c>
      <c r="AK55" s="33">
        <f>MIN(CalcoliFV!$AN$7,CalcoliFV!$AO$7+MAX(0,180-AJ55)+4)</f>
        <v>110</v>
      </c>
    </row>
    <row r="56" spans="6:37" x14ac:dyDescent="0.3">
      <c r="F56" s="3">
        <v>52</v>
      </c>
      <c r="G56" s="17">
        <f t="shared" si="8"/>
        <v>47574</v>
      </c>
      <c r="H56" s="13">
        <f t="shared" si="11"/>
        <v>128.66370207508635</v>
      </c>
      <c r="I56" s="7">
        <f>H56*FV!$B$29</f>
        <v>46176.598001351711</v>
      </c>
      <c r="J56" s="20">
        <f t="shared" si="13"/>
        <v>8.69239064583332E-2</v>
      </c>
      <c r="K56" s="20">
        <f t="shared" si="14"/>
        <v>0</v>
      </c>
      <c r="L56" s="19">
        <f>IF(FV!$F$11="Autoconsumo",FV!$I$13,0)</f>
        <v>0.25</v>
      </c>
      <c r="M56" s="7">
        <f>IF(FV!$F$11="Immissione",I56*J56,I56*J56*(1-FV!$F$13/100))+I56*K56*$C$20/100+L56*I56*FV!$F$13/100</f>
        <v>7778.9998927857396</v>
      </c>
      <c r="N56" s="7">
        <f t="shared" si="12"/>
        <v>-582.71719890609177</v>
      </c>
      <c r="O56" s="8">
        <f>-IF(G56-$G$4&lt;=366*FV!$I$19,FV!$E$34,0)</f>
        <v>0</v>
      </c>
      <c r="P56" s="8">
        <f t="shared" si="0"/>
        <v>7196.2826938796479</v>
      </c>
      <c r="Q56" s="8">
        <f t="shared" si="1"/>
        <v>5552.3010287278885</v>
      </c>
      <c r="R56" s="8">
        <f t="shared" si="9"/>
        <v>-50297.677013191002</v>
      </c>
      <c r="AI56" s="32">
        <f t="shared" si="7"/>
        <v>45294.208333333205</v>
      </c>
      <c r="AJ56" s="33">
        <v>50</v>
      </c>
      <c r="AK56" s="33">
        <f>MIN(CalcoliFV!$AN$7,CalcoliFV!$AO$7+MAX(0,180-AJ56)+4)</f>
        <v>110</v>
      </c>
    </row>
    <row r="57" spans="6:37" x14ac:dyDescent="0.3">
      <c r="F57" s="3">
        <v>53</v>
      </c>
      <c r="G57" s="17">
        <f t="shared" si="8"/>
        <v>47604</v>
      </c>
      <c r="H57" s="13">
        <f t="shared" si="11"/>
        <v>134.34229505890045</v>
      </c>
      <c r="I57" s="7">
        <f>H57*FV!$B$29</f>
        <v>48214.609508854061</v>
      </c>
      <c r="J57" s="20">
        <f t="shared" si="13"/>
        <v>9.5647650322580477E-2</v>
      </c>
      <c r="K57" s="20">
        <f t="shared" si="14"/>
        <v>0</v>
      </c>
      <c r="L57" s="19">
        <f>IF(FV!$F$11="Autoconsumo",FV!$I$13,0)</f>
        <v>0.25</v>
      </c>
      <c r="M57" s="7">
        <f>IF(FV!$F$11="Immissione",I57*J57,I57*J57*(1-FV!$F$13/100))+I57*K57*$C$20/100+L57*I57*FV!$F$13/100</f>
        <v>8332.6332439780763</v>
      </c>
      <c r="N57" s="7">
        <f t="shared" si="12"/>
        <v>-582.71719890609177</v>
      </c>
      <c r="O57" s="8">
        <f>-IF(G57-$G$4&lt;=366*FV!$I$19,FV!$E$34,0)</f>
        <v>0</v>
      </c>
      <c r="P57" s="8">
        <f t="shared" si="0"/>
        <v>7749.9160450719846</v>
      </c>
      <c r="Q57" s="8">
        <f t="shared" si="1"/>
        <v>5949.7089971981623</v>
      </c>
      <c r="R57" s="8">
        <f t="shared" si="9"/>
        <v>-44347.968015992839</v>
      </c>
      <c r="AI57" s="32">
        <f t="shared" si="7"/>
        <v>45294.249999999869</v>
      </c>
      <c r="AJ57" s="33">
        <v>75</v>
      </c>
      <c r="AK57" s="33">
        <f>MIN(CalcoliFV!$AN$7,CalcoliFV!$AO$7+MAX(0,180-AJ57)+4)</f>
        <v>110</v>
      </c>
    </row>
    <row r="58" spans="6:37" x14ac:dyDescent="0.3">
      <c r="F58" s="3">
        <v>54</v>
      </c>
      <c r="G58" s="17">
        <f t="shared" si="8"/>
        <v>47635</v>
      </c>
      <c r="H58" s="13">
        <f t="shared" si="11"/>
        <v>140.06876825337062</v>
      </c>
      <c r="I58" s="7">
        <f>H58*FV!$B$29</f>
        <v>50269.804924514094</v>
      </c>
      <c r="J58" s="20">
        <f t="shared" si="13"/>
        <v>0.10593118804166643</v>
      </c>
      <c r="K58" s="20">
        <f t="shared" si="14"/>
        <v>0</v>
      </c>
      <c r="L58" s="19">
        <f>IF(FV!$F$11="Autoconsumo",FV!$I$13,0)</f>
        <v>0.25</v>
      </c>
      <c r="M58" s="7">
        <f>IF(FV!$F$11="Immissione",I58*J58,I58*J58*(1-FV!$F$13/100))+I58*K58*$C$20/100+L58*I58*FV!$F$13/100</f>
        <v>8946.2956947025577</v>
      </c>
      <c r="N58" s="7">
        <f t="shared" si="12"/>
        <v>-582.71719890609177</v>
      </c>
      <c r="O58" s="8">
        <f>-IF(G58-$G$4&lt;=366*FV!$I$19,FV!$E$34,0)</f>
        <v>0</v>
      </c>
      <c r="P58" s="8">
        <f t="shared" si="0"/>
        <v>8363.5784957964661</v>
      </c>
      <c r="Q58" s="8">
        <f t="shared" si="1"/>
        <v>6388.8810508942106</v>
      </c>
      <c r="R58" s="8">
        <f t="shared" si="9"/>
        <v>-37959.086965098628</v>
      </c>
      <c r="AI58" s="32">
        <f t="shared" si="7"/>
        <v>45294.291666666533</v>
      </c>
      <c r="AJ58" s="33">
        <v>95.46</v>
      </c>
      <c r="AK58" s="33">
        <f>MIN(CalcoliFV!$AN$7,CalcoliFV!$AO$7+MAX(0,180-AJ58)+4)</f>
        <v>110</v>
      </c>
    </row>
    <row r="59" spans="6:37" x14ac:dyDescent="0.3">
      <c r="F59" s="3">
        <v>55</v>
      </c>
      <c r="G59" s="17">
        <f t="shared" ref="G59:G122" si="15">EDATE(G58,1)</f>
        <v>47665</v>
      </c>
      <c r="H59" s="13">
        <f t="shared" si="11"/>
        <v>152.49847093969561</v>
      </c>
      <c r="I59" s="7">
        <f>H59*FV!$B$29</f>
        <v>54730.747482251121</v>
      </c>
      <c r="J59" s="20">
        <f t="shared" si="13"/>
        <v>0.11805046752688156</v>
      </c>
      <c r="K59" s="20">
        <f t="shared" si="14"/>
        <v>0</v>
      </c>
      <c r="L59" s="19">
        <f>IF(FV!$F$11="Autoconsumo",FV!$I$13,0)</f>
        <v>0.25</v>
      </c>
      <c r="M59" s="7">
        <f>IF(FV!$F$11="Immissione",I59*J59,I59*J59*(1-FV!$F$13/100))+I59*K59*$C$20/100+L59*I59*FV!$F$13/100</f>
        <v>10071.838599469111</v>
      </c>
      <c r="N59" s="7">
        <f t="shared" si="12"/>
        <v>-582.71719890609177</v>
      </c>
      <c r="O59" s="8">
        <f>-IF(G59-$G$4&lt;=366*FV!$I$19,FV!$E$34,0)</f>
        <v>0</v>
      </c>
      <c r="P59" s="8">
        <f t="shared" si="0"/>
        <v>9489.1214005630191</v>
      </c>
      <c r="Q59" s="8">
        <f t="shared" si="1"/>
        <v>7212.6126009067775</v>
      </c>
      <c r="R59" s="8">
        <f t="shared" si="9"/>
        <v>-30746.47436419185</v>
      </c>
      <c r="AI59" s="32">
        <f t="shared" si="7"/>
        <v>45294.333333333198</v>
      </c>
      <c r="AJ59" s="33">
        <v>108.28</v>
      </c>
      <c r="AK59" s="33">
        <f>MIN(CalcoliFV!$AN$7,CalcoliFV!$AO$7+MAX(0,180-AJ59)+4)</f>
        <v>110</v>
      </c>
    </row>
    <row r="60" spans="6:37" x14ac:dyDescent="0.3">
      <c r="F60" s="3">
        <v>56</v>
      </c>
      <c r="G60" s="17">
        <f t="shared" si="15"/>
        <v>47696</v>
      </c>
      <c r="H60" s="13">
        <f t="shared" si="11"/>
        <v>148.5339894973701</v>
      </c>
      <c r="I60" s="7">
        <f>H60*FV!$B$29</f>
        <v>53307.919886794174</v>
      </c>
      <c r="J60" s="20">
        <f t="shared" si="13"/>
        <v>0.13150068354838709</v>
      </c>
      <c r="K60" s="20">
        <f t="shared" si="14"/>
        <v>0</v>
      </c>
      <c r="L60" s="19">
        <f>IF(FV!$F$11="Autoconsumo",FV!$I$13,0)</f>
        <v>0.25</v>
      </c>
      <c r="M60" s="7">
        <f>IF(FV!$F$11="Immissione",I60*J60,I60*J60*(1-FV!$F$13/100))+I60*K60*$C$20/100+L60*I60*FV!$F$13/100</f>
        <v>10168.503937677317</v>
      </c>
      <c r="N60" s="7">
        <f t="shared" si="12"/>
        <v>-582.71719890609177</v>
      </c>
      <c r="O60" s="8">
        <f>-IF(G60-$G$4&lt;=366*FV!$I$19,FV!$E$34,0)</f>
        <v>0</v>
      </c>
      <c r="P60" s="8">
        <f t="shared" si="0"/>
        <v>9585.7867387712249</v>
      </c>
      <c r="Q60" s="8">
        <f t="shared" si="1"/>
        <v>7249.8380357224296</v>
      </c>
      <c r="R60" s="8">
        <f t="shared" si="9"/>
        <v>-23496.63632846942</v>
      </c>
      <c r="AI60" s="32">
        <f t="shared" si="7"/>
        <v>45294.374999999862</v>
      </c>
      <c r="AJ60" s="33">
        <v>115.53</v>
      </c>
      <c r="AK60" s="33">
        <f>MIN(CalcoliFV!$AN$7,CalcoliFV!$AO$7+MAX(0,180-AJ60)+4)</f>
        <v>110</v>
      </c>
    </row>
    <row r="61" spans="6:37" x14ac:dyDescent="0.3">
      <c r="F61" s="3">
        <v>57</v>
      </c>
      <c r="G61" s="17">
        <f t="shared" si="15"/>
        <v>47727</v>
      </c>
      <c r="H61" s="13">
        <f t="shared" si="11"/>
        <v>127.7922822411452</v>
      </c>
      <c r="I61" s="7">
        <f>H61*FV!$B$29</f>
        <v>45863.850872881696</v>
      </c>
      <c r="J61" s="20">
        <f t="shared" si="13"/>
        <v>0.11820054572222222</v>
      </c>
      <c r="K61" s="20">
        <f t="shared" si="14"/>
        <v>0</v>
      </c>
      <c r="L61" s="19">
        <f>IF(FV!$F$11="Autoconsumo",FV!$I$13,0)</f>
        <v>0.25</v>
      </c>
      <c r="M61" s="7">
        <f>IF(FV!$F$11="Immissione",I61*J61,I61*J61*(1-FV!$F$13/100))+I61*K61*$C$20/100+L61*I61*FV!$F$13/100</f>
        <v>8443.5474601588285</v>
      </c>
      <c r="N61" s="7">
        <f t="shared" si="12"/>
        <v>-582.71719890609177</v>
      </c>
      <c r="O61" s="8">
        <f>-IF(G61-$G$4&lt;=366*FV!$I$19,FV!$E$34,0)</f>
        <v>0</v>
      </c>
      <c r="P61" s="8">
        <f t="shared" si="0"/>
        <v>7860.8302612527368</v>
      </c>
      <c r="Q61" s="8">
        <f t="shared" si="1"/>
        <v>5915.6558235650537</v>
      </c>
      <c r="R61" s="8">
        <f t="shared" si="9"/>
        <v>-17580.980504904364</v>
      </c>
      <c r="AI61" s="32">
        <f t="shared" si="7"/>
        <v>45294.416666666526</v>
      </c>
      <c r="AJ61" s="33">
        <v>114.99</v>
      </c>
      <c r="AK61" s="33">
        <f>MIN(CalcoliFV!$AN$7,CalcoliFV!$AO$7+MAX(0,180-AJ61)+4)</f>
        <v>110</v>
      </c>
    </row>
    <row r="62" spans="6:37" x14ac:dyDescent="0.3">
      <c r="F62" s="3">
        <v>58</v>
      </c>
      <c r="G62" s="17">
        <f t="shared" si="15"/>
        <v>47757</v>
      </c>
      <c r="H62" s="13">
        <f t="shared" si="11"/>
        <v>109.03281570608313</v>
      </c>
      <c r="I62" s="7">
        <f>H62*FV!$B$29</f>
        <v>39131.195656697717</v>
      </c>
      <c r="J62" s="20">
        <f t="shared" si="13"/>
        <v>0.11807660579301078</v>
      </c>
      <c r="K62" s="20">
        <f t="shared" si="14"/>
        <v>0</v>
      </c>
      <c r="L62" s="19">
        <f>IF(FV!$F$11="Autoconsumo",FV!$I$13,0)</f>
        <v>0.25</v>
      </c>
      <c r="M62" s="7">
        <f>IF(FV!$F$11="Immissione",I62*J62,I62*J62*(1-FV!$F$13/100))+I62*K62*$C$20/100+L62*I62*FV!$F$13/100</f>
        <v>7201.6388389697513</v>
      </c>
      <c r="N62" s="7">
        <f t="shared" si="12"/>
        <v>-582.71719890609177</v>
      </c>
      <c r="O62" s="8">
        <f>-IF(G62-$G$4&lt;=366*FV!$I$19,FV!$E$34,0)</f>
        <v>0</v>
      </c>
      <c r="P62" s="8">
        <f t="shared" si="0"/>
        <v>6618.9216400636597</v>
      </c>
      <c r="Q62" s="8">
        <f t="shared" si="1"/>
        <v>4956.2779949056885</v>
      </c>
      <c r="R62" s="8">
        <f t="shared" si="9"/>
        <v>-12624.702509998675</v>
      </c>
      <c r="AI62" s="32">
        <f t="shared" si="7"/>
        <v>45294.45833333319</v>
      </c>
      <c r="AJ62" s="33">
        <v>109.3</v>
      </c>
      <c r="AK62" s="33">
        <f>MIN(CalcoliFV!$AN$7,CalcoliFV!$AO$7+MAX(0,180-AJ62)+4)</f>
        <v>110</v>
      </c>
    </row>
    <row r="63" spans="6:37" x14ac:dyDescent="0.3">
      <c r="F63" s="3">
        <v>59</v>
      </c>
      <c r="G63" s="17">
        <f t="shared" si="15"/>
        <v>47788</v>
      </c>
      <c r="H63" s="13">
        <f t="shared" si="11"/>
        <v>74.051533800732557</v>
      </c>
      <c r="I63" s="7">
        <f>H63*FV!$B$29</f>
        <v>26576.632356687463</v>
      </c>
      <c r="J63" s="20">
        <f t="shared" si="13"/>
        <v>0.1308803764722222</v>
      </c>
      <c r="K63" s="20">
        <f t="shared" si="14"/>
        <v>0</v>
      </c>
      <c r="L63" s="19">
        <f>IF(FV!$F$11="Autoconsumo",FV!$I$13,0)</f>
        <v>0.25</v>
      </c>
      <c r="M63" s="7">
        <f>IF(FV!$F$11="Immissione",I63*J63,I63*J63*(1-FV!$F$13/100))+I63*K63*$C$20/100+L63*I63*FV!$F$13/100</f>
        <v>5061.2588686894815</v>
      </c>
      <c r="N63" s="7">
        <f t="shared" si="12"/>
        <v>-582.71719890609177</v>
      </c>
      <c r="O63" s="8">
        <f>-IF(G63-$G$4&lt;=366*FV!$I$19,FV!$E$34,0)</f>
        <v>0</v>
      </c>
      <c r="P63" s="8">
        <f t="shared" si="0"/>
        <v>4478.5416697833898</v>
      </c>
      <c r="Q63" s="8">
        <f t="shared" si="1"/>
        <v>3336.8676050676322</v>
      </c>
      <c r="R63" s="8">
        <f t="shared" si="9"/>
        <v>-9287.8349049310418</v>
      </c>
      <c r="AI63" s="32">
        <f t="shared" si="7"/>
        <v>45294.499999999854</v>
      </c>
      <c r="AJ63" s="33">
        <v>108.00843999999999</v>
      </c>
      <c r="AK63" s="33">
        <f>MIN(CalcoliFV!$AN$7,CalcoliFV!$AO$7+MAX(0,180-AJ63)+4)</f>
        <v>110</v>
      </c>
    </row>
    <row r="64" spans="6:37" x14ac:dyDescent="0.3">
      <c r="F64" s="3">
        <v>60</v>
      </c>
      <c r="G64" s="17">
        <f t="shared" si="15"/>
        <v>47818</v>
      </c>
      <c r="H64" s="13">
        <f t="shared" si="11"/>
        <v>66.247059463787394</v>
      </c>
      <c r="I64" s="7">
        <f>H64*FV!$B$29</f>
        <v>23775.655326983564</v>
      </c>
      <c r="J64" s="20">
        <f t="shared" si="13"/>
        <v>0.13563206087365615</v>
      </c>
      <c r="K64" s="20">
        <f t="shared" si="14"/>
        <v>0</v>
      </c>
      <c r="L64" s="19">
        <f>IF(FV!$F$11="Autoconsumo",FV!$I$13,0)</f>
        <v>0.25</v>
      </c>
      <c r="M64" s="7">
        <f>IF(FV!$F$11="Immissione",I64*J64,I64*J64*(1-FV!$F$13/100))+I64*K64*$C$20/100+L64*I64*FV!$F$13/100</f>
        <v>4584.3274811831961</v>
      </c>
      <c r="N64" s="7">
        <f t="shared" si="12"/>
        <v>-582.71719890609177</v>
      </c>
      <c r="O64" s="8">
        <f>-IF(G64-$G$4&lt;=366*FV!$I$19,FV!$E$34,0)</f>
        <v>0</v>
      </c>
      <c r="P64" s="8">
        <f t="shared" si="0"/>
        <v>4001.6102822771045</v>
      </c>
      <c r="Q64" s="8">
        <f t="shared" si="1"/>
        <v>2966.682603485739</v>
      </c>
      <c r="R64" s="8">
        <f t="shared" si="9"/>
        <v>-6321.1523014453032</v>
      </c>
      <c r="AI64" s="32">
        <f t="shared" si="7"/>
        <v>45294.541666666519</v>
      </c>
      <c r="AJ64" s="33">
        <v>94.96</v>
      </c>
      <c r="AK64" s="33">
        <f>MIN(CalcoliFV!$AN$7,CalcoliFV!$AO$7+MAX(0,180-AJ64)+4)</f>
        <v>110</v>
      </c>
    </row>
    <row r="65" spans="6:37" x14ac:dyDescent="0.3">
      <c r="F65" s="3">
        <v>61</v>
      </c>
      <c r="G65" s="17">
        <f t="shared" si="15"/>
        <v>47849</v>
      </c>
      <c r="H65" s="13">
        <f t="shared" si="11"/>
        <v>75.262951010542679</v>
      </c>
      <c r="I65" s="7">
        <f>H65*FV!$B$29</f>
        <v>27011.402416985246</v>
      </c>
      <c r="J65" s="20">
        <f t="shared" si="13"/>
        <v>9.9125363508064529E-2</v>
      </c>
      <c r="K65" s="20">
        <f t="shared" si="14"/>
        <v>0</v>
      </c>
      <c r="L65" s="19">
        <f>IF(FV!$F$11="Autoconsumo",FV!$I$13,0)</f>
        <v>0.25</v>
      </c>
      <c r="M65" s="7">
        <f>IF(FV!$F$11="Immissione",I65*J65,I65*J65*(1-FV!$F$13/100))+I65*K65*$C$20/100+L65*I65*FV!$F$13/100</f>
        <v>4715.1828438462935</v>
      </c>
      <c r="N65" s="7">
        <f t="shared" si="12"/>
        <v>-594.37154288421357</v>
      </c>
      <c r="O65" s="8">
        <f>-IF(G65-$G$4&lt;=366*FV!$I$19,FV!$E$34,0)</f>
        <v>0</v>
      </c>
      <c r="P65" s="8">
        <f t="shared" si="0"/>
        <v>4120.8113009620802</v>
      </c>
      <c r="Q65" s="8">
        <f t="shared" si="1"/>
        <v>3039.8556462714259</v>
      </c>
      <c r="R65" s="8">
        <f t="shared" si="9"/>
        <v>-3281.2966551738773</v>
      </c>
      <c r="AI65" s="32">
        <f t="shared" si="7"/>
        <v>45294.583333333183</v>
      </c>
      <c r="AJ65" s="33">
        <v>92.4</v>
      </c>
      <c r="AK65" s="33">
        <f>MIN(CalcoliFV!$AN$7,CalcoliFV!$AO$7+MAX(0,180-AJ65)+4)</f>
        <v>110</v>
      </c>
    </row>
    <row r="66" spans="6:37" x14ac:dyDescent="0.3">
      <c r="F66" s="3">
        <v>62</v>
      </c>
      <c r="G66" s="17">
        <f t="shared" si="15"/>
        <v>47880</v>
      </c>
      <c r="H66" s="13">
        <f t="shared" si="11"/>
        <v>89.336046167217134</v>
      </c>
      <c r="I66" s="7">
        <f>H66*FV!$B$29</f>
        <v>32062.148254418746</v>
      </c>
      <c r="J66" s="20">
        <f t="shared" si="13"/>
        <v>8.7223887945402298E-2</v>
      </c>
      <c r="K66" s="20">
        <f t="shared" si="14"/>
        <v>0</v>
      </c>
      <c r="L66" s="19">
        <f>IF(FV!$F$11="Autoconsumo",FV!$I$13,0)</f>
        <v>0.25</v>
      </c>
      <c r="M66" s="7">
        <f>IF(FV!$F$11="Immissione",I66*J66,I66*J66*(1-FV!$F$13/100))+I66*K66*$C$20/100+L66*I66*FV!$F$13/100</f>
        <v>5406.0611451184914</v>
      </c>
      <c r="N66" s="7">
        <f t="shared" si="12"/>
        <v>-594.37154288421357</v>
      </c>
      <c r="O66" s="8">
        <f>-IF(G66-$G$4&lt;=366*FV!$I$19,FV!$E$34,0)</f>
        <v>0</v>
      </c>
      <c r="P66" s="8">
        <f t="shared" si="0"/>
        <v>4811.689602234278</v>
      </c>
      <c r="Q66" s="8">
        <f t="shared" si="1"/>
        <v>3531.8461305952992</v>
      </c>
      <c r="R66" s="8">
        <f t="shared" si="9"/>
        <v>250.5494754214219</v>
      </c>
      <c r="AI66" s="32">
        <f t="shared" si="7"/>
        <v>45294.624999999847</v>
      </c>
      <c r="AJ66" s="33">
        <v>97.57</v>
      </c>
      <c r="AK66" s="33">
        <f>MIN(CalcoliFV!$AN$7,CalcoliFV!$AO$7+MAX(0,180-AJ66)+4)</f>
        <v>110</v>
      </c>
    </row>
    <row r="67" spans="6:37" x14ac:dyDescent="0.3">
      <c r="F67" s="3">
        <v>63</v>
      </c>
      <c r="G67" s="17">
        <f t="shared" si="15"/>
        <v>47908</v>
      </c>
      <c r="H67" s="13">
        <f t="shared" si="11"/>
        <v>118.73042569216008</v>
      </c>
      <c r="I67" s="7">
        <f>H67*FV!$B$29</f>
        <v>42611.607231048642</v>
      </c>
      <c r="J67" s="20">
        <f t="shared" si="13"/>
        <v>8.9228761612903107E-2</v>
      </c>
      <c r="K67" s="20">
        <f t="shared" si="14"/>
        <v>0</v>
      </c>
      <c r="L67" s="19">
        <f>IF(FV!$F$11="Autoconsumo",FV!$I$13,0)</f>
        <v>0.25</v>
      </c>
      <c r="M67" s="7">
        <f>IF(FV!$F$11="Immissione",I67*J67,I67*J67*(1-FV!$F$13/100))+I67*K67*$C$20/100+L67*I67*FV!$F$13/100</f>
        <v>7227.5413756620292</v>
      </c>
      <c r="N67" s="7">
        <f t="shared" si="12"/>
        <v>-594.37154288421357</v>
      </c>
      <c r="O67" s="8">
        <f>-IF(G67-$G$4&lt;=366*FV!$I$19,FV!$E$34,0)</f>
        <v>0</v>
      </c>
      <c r="P67" s="8">
        <f t="shared" si="0"/>
        <v>6633.1698327778158</v>
      </c>
      <c r="Q67" s="8">
        <f t="shared" si="1"/>
        <v>4844.6145175592201</v>
      </c>
      <c r="R67" s="8">
        <f t="shared" si="9"/>
        <v>5095.1639929806424</v>
      </c>
      <c r="AI67" s="32">
        <f t="shared" si="7"/>
        <v>45294.666666666511</v>
      </c>
      <c r="AJ67" s="33">
        <v>106.81</v>
      </c>
      <c r="AK67" s="33">
        <f>MIN(CalcoliFV!$AN$7,CalcoliFV!$AO$7+MAX(0,180-AJ67)+4)</f>
        <v>110</v>
      </c>
    </row>
    <row r="68" spans="6:37" x14ac:dyDescent="0.3">
      <c r="F68" s="3">
        <v>64</v>
      </c>
      <c r="G68" s="17">
        <f t="shared" si="15"/>
        <v>47939</v>
      </c>
      <c r="H68" s="13">
        <f t="shared" si="11"/>
        <v>128.02038356471093</v>
      </c>
      <c r="I68" s="7">
        <f>H68*FV!$B$29</f>
        <v>45945.715011344961</v>
      </c>
      <c r="J68" s="20">
        <f t="shared" si="13"/>
        <v>8.69239064583332E-2</v>
      </c>
      <c r="K68" s="20">
        <f t="shared" si="14"/>
        <v>0</v>
      </c>
      <c r="L68" s="19">
        <f>IF(FV!$F$11="Autoconsumo",FV!$I$13,0)</f>
        <v>0.25</v>
      </c>
      <c r="M68" s="7">
        <f>IF(FV!$F$11="Immissione",I68*J68,I68*J68*(1-FV!$F$13/100))+I68*K68*$C$20/100+L68*I68*FV!$F$13/100</f>
        <v>7740.1048933218126</v>
      </c>
      <c r="N68" s="7">
        <f t="shared" si="12"/>
        <v>-594.37154288421357</v>
      </c>
      <c r="O68" s="8">
        <f>-IF(G68-$G$4&lt;=366*FV!$I$19,FV!$E$34,0)</f>
        <v>0</v>
      </c>
      <c r="P68" s="8">
        <f t="shared" si="0"/>
        <v>7145.7333504375993</v>
      </c>
      <c r="Q68" s="8">
        <f t="shared" si="1"/>
        <v>5193.0063500873393</v>
      </c>
      <c r="R68" s="8">
        <f t="shared" si="9"/>
        <v>10288.170343067981</v>
      </c>
      <c r="AI68" s="32">
        <f t="shared" si="7"/>
        <v>45294.708333333176</v>
      </c>
      <c r="AJ68" s="33">
        <v>110</v>
      </c>
      <c r="AK68" s="33">
        <f>MIN(CalcoliFV!$AN$7,CalcoliFV!$AO$7+MAX(0,180-AJ68)+4)</f>
        <v>110</v>
      </c>
    </row>
    <row r="69" spans="6:37" x14ac:dyDescent="0.3">
      <c r="F69" s="3">
        <v>65</v>
      </c>
      <c r="G69" s="17">
        <f t="shared" si="15"/>
        <v>47969</v>
      </c>
      <c r="H69" s="13">
        <f t="shared" si="11"/>
        <v>133.67058358360595</v>
      </c>
      <c r="I69" s="7">
        <f>H69*FV!$B$29</f>
        <v>47973.536461309792</v>
      </c>
      <c r="J69" s="20">
        <f t="shared" si="13"/>
        <v>9.5647650322580477E-2</v>
      </c>
      <c r="K69" s="20">
        <f t="shared" si="14"/>
        <v>0</v>
      </c>
      <c r="L69" s="19">
        <f>IF(FV!$F$11="Autoconsumo",FV!$I$13,0)</f>
        <v>0.25</v>
      </c>
      <c r="M69" s="7">
        <f>IF(FV!$F$11="Immissione",I69*J69,I69*J69*(1-FV!$F$13/100))+I69*K69*$C$20/100+L69*I69*FV!$F$13/100</f>
        <v>8290.9700777581857</v>
      </c>
      <c r="N69" s="7">
        <f t="shared" si="12"/>
        <v>-594.37154288421357</v>
      </c>
      <c r="O69" s="8">
        <f>-IF(G69-$G$4&lt;=366*FV!$I$19,FV!$E$34,0)</f>
        <v>0</v>
      </c>
      <c r="P69" s="8">
        <f t="shared" ref="P69:P132" si="16">SUM(M69:O69)</f>
        <v>7696.5985348739723</v>
      </c>
      <c r="Q69" s="8">
        <f t="shared" ref="Q69:Q132" si="17">P69/((1+$C$18/100/12)^F69)</f>
        <v>5565.5081054531174</v>
      </c>
      <c r="R69" s="8">
        <f t="shared" si="9"/>
        <v>15853.678448521099</v>
      </c>
      <c r="AI69" s="32">
        <f t="shared" ref="AI69:AI132" si="18">AI68+1/24</f>
        <v>45294.74999999984</v>
      </c>
      <c r="AJ69" s="33">
        <v>115.81</v>
      </c>
      <c r="AK69" s="33">
        <f>MIN(CalcoliFV!$AN$7,CalcoliFV!$AO$7+MAX(0,180-AJ69)+4)</f>
        <v>110</v>
      </c>
    </row>
    <row r="70" spans="6:37" x14ac:dyDescent="0.3">
      <c r="F70" s="3">
        <v>66</v>
      </c>
      <c r="G70" s="17">
        <f t="shared" si="15"/>
        <v>48000</v>
      </c>
      <c r="H70" s="13">
        <f t="shared" si="11"/>
        <v>139.36842441210376</v>
      </c>
      <c r="I70" s="7">
        <f>H70*FV!$B$29</f>
        <v>50018.455899891524</v>
      </c>
      <c r="J70" s="20">
        <f t="shared" si="13"/>
        <v>0.10593118804166643</v>
      </c>
      <c r="K70" s="20">
        <f t="shared" si="14"/>
        <v>0</v>
      </c>
      <c r="L70" s="19">
        <f>IF(FV!$F$11="Autoconsumo",FV!$I$13,0)</f>
        <v>0.25</v>
      </c>
      <c r="M70" s="7">
        <f>IF(FV!$F$11="Immissione",I70*J70,I70*J70*(1-FV!$F$13/100))+I70*K70*$C$20/100+L70*I70*FV!$F$13/100</f>
        <v>8901.564216229046</v>
      </c>
      <c r="N70" s="7">
        <f t="shared" si="12"/>
        <v>-594.37154288421357</v>
      </c>
      <c r="O70" s="8">
        <f>-IF(G70-$G$4&lt;=366*FV!$I$19,FV!$E$34,0)</f>
        <v>0</v>
      </c>
      <c r="P70" s="8">
        <f t="shared" si="16"/>
        <v>8307.1926733448327</v>
      </c>
      <c r="Q70" s="8">
        <f t="shared" si="17"/>
        <v>5977.1507245787689</v>
      </c>
      <c r="R70" s="8">
        <f t="shared" ref="R70:R133" si="19">Q70+R69</f>
        <v>21830.829173099868</v>
      </c>
      <c r="AI70" s="32">
        <f t="shared" si="18"/>
        <v>45294.791666666504</v>
      </c>
      <c r="AJ70" s="33">
        <v>115.81</v>
      </c>
      <c r="AK70" s="33">
        <f>MIN(CalcoliFV!$AN$7,CalcoliFV!$AO$7+MAX(0,180-AJ70)+4)</f>
        <v>110</v>
      </c>
    </row>
    <row r="71" spans="6:37" x14ac:dyDescent="0.3">
      <c r="F71" s="3">
        <v>67</v>
      </c>
      <c r="G71" s="17">
        <f t="shared" si="15"/>
        <v>48030</v>
      </c>
      <c r="H71" s="13">
        <f t="shared" si="11"/>
        <v>151.73597858499713</v>
      </c>
      <c r="I71" s="7">
        <f>H71*FV!$B$29</f>
        <v>54457.093744839869</v>
      </c>
      <c r="J71" s="20">
        <f t="shared" si="13"/>
        <v>0.11805046752688156</v>
      </c>
      <c r="K71" s="20">
        <f t="shared" si="14"/>
        <v>0</v>
      </c>
      <c r="L71" s="19">
        <f>IF(FV!$F$11="Autoconsumo",FV!$I$13,0)</f>
        <v>0.25</v>
      </c>
      <c r="M71" s="7">
        <f>IF(FV!$F$11="Immissione",I71*J71,I71*J71*(1-FV!$F$13/100))+I71*K71*$C$20/100+L71*I71*FV!$F$13/100</f>
        <v>10021.479406471766</v>
      </c>
      <c r="N71" s="7">
        <f t="shared" si="12"/>
        <v>-594.37154288421357</v>
      </c>
      <c r="O71" s="8">
        <f>-IF(G71-$G$4&lt;=366*FV!$I$19,FV!$E$34,0)</f>
        <v>0</v>
      </c>
      <c r="P71" s="8">
        <f t="shared" si="16"/>
        <v>9427.1078635875529</v>
      </c>
      <c r="Q71" s="8">
        <f t="shared" si="17"/>
        <v>6749.2006327467507</v>
      </c>
      <c r="R71" s="8">
        <f t="shared" si="19"/>
        <v>28580.029805846618</v>
      </c>
      <c r="AI71" s="32">
        <f t="shared" si="18"/>
        <v>45294.833333333168</v>
      </c>
      <c r="AJ71" s="33">
        <v>115.81</v>
      </c>
      <c r="AK71" s="33">
        <f>MIN(CalcoliFV!$AN$7,CalcoliFV!$AO$7+MAX(0,180-AJ71)+4)</f>
        <v>110</v>
      </c>
    </row>
    <row r="72" spans="6:37" x14ac:dyDescent="0.3">
      <c r="F72" s="3">
        <v>68</v>
      </c>
      <c r="G72" s="17">
        <f t="shared" si="15"/>
        <v>48061</v>
      </c>
      <c r="H72" s="13">
        <f t="shared" si="11"/>
        <v>147.79131954988324</v>
      </c>
      <c r="I72" s="7">
        <f>H72*FV!$B$29</f>
        <v>53041.380287360204</v>
      </c>
      <c r="J72" s="20">
        <f t="shared" si="13"/>
        <v>0.13150068354838709</v>
      </c>
      <c r="K72" s="20">
        <f t="shared" si="14"/>
        <v>0</v>
      </c>
      <c r="L72" s="19">
        <f>IF(FV!$F$11="Autoconsumo",FV!$I$13,0)</f>
        <v>0.25</v>
      </c>
      <c r="M72" s="7">
        <f>IF(FV!$F$11="Immissione",I72*J72,I72*J72*(1-FV!$F$13/100))+I72*K72*$C$20/100+L72*I72*FV!$F$13/100</f>
        <v>10117.661417988931</v>
      </c>
      <c r="N72" s="7">
        <f t="shared" si="12"/>
        <v>-594.37154288421357</v>
      </c>
      <c r="O72" s="8">
        <f>-IF(G72-$G$4&lt;=366*FV!$I$19,FV!$E$34,0)</f>
        <v>0</v>
      </c>
      <c r="P72" s="8">
        <f t="shared" si="16"/>
        <v>9523.2898751047178</v>
      </c>
      <c r="Q72" s="8">
        <f t="shared" si="17"/>
        <v>6784.1400434335728</v>
      </c>
      <c r="R72" s="8">
        <f t="shared" si="19"/>
        <v>35364.169849280188</v>
      </c>
      <c r="AI72" s="32">
        <f t="shared" si="18"/>
        <v>45294.874999999833</v>
      </c>
      <c r="AJ72" s="33">
        <v>109</v>
      </c>
      <c r="AK72" s="33">
        <f>MIN(CalcoliFV!$AN$7,CalcoliFV!$AO$7+MAX(0,180-AJ72)+4)</f>
        <v>110</v>
      </c>
    </row>
    <row r="73" spans="6:37" x14ac:dyDescent="0.3">
      <c r="F73" s="3">
        <v>69</v>
      </c>
      <c r="G73" s="17">
        <f t="shared" si="15"/>
        <v>48092</v>
      </c>
      <c r="H73" s="13">
        <f t="shared" si="11"/>
        <v>127.15332082993947</v>
      </c>
      <c r="I73" s="7">
        <f>H73*FV!$B$29</f>
        <v>45634.531618517285</v>
      </c>
      <c r="J73" s="20">
        <f t="shared" si="13"/>
        <v>0.11820054572222222</v>
      </c>
      <c r="K73" s="20">
        <f t="shared" si="14"/>
        <v>0</v>
      </c>
      <c r="L73" s="19">
        <f>IF(FV!$F$11="Autoconsumo",FV!$I$13,0)</f>
        <v>0.25</v>
      </c>
      <c r="M73" s="7">
        <f>IF(FV!$F$11="Immissione",I73*J73,I73*J73*(1-FV!$F$13/100))+I73*K73*$C$20/100+L73*I73*FV!$F$13/100</f>
        <v>8401.3297228580341</v>
      </c>
      <c r="N73" s="7">
        <f t="shared" si="12"/>
        <v>-594.37154288421357</v>
      </c>
      <c r="O73" s="8">
        <f>-IF(G73-$G$4&lt;=366*FV!$I$19,FV!$E$34,0)</f>
        <v>0</v>
      </c>
      <c r="P73" s="8">
        <f t="shared" si="16"/>
        <v>7806.9581799738207</v>
      </c>
      <c r="Q73" s="8">
        <f t="shared" si="17"/>
        <v>5533.8016913510992</v>
      </c>
      <c r="R73" s="8">
        <f t="shared" si="19"/>
        <v>40897.97154063129</v>
      </c>
      <c r="AI73" s="32">
        <f t="shared" si="18"/>
        <v>45294.916666666497</v>
      </c>
      <c r="AJ73" s="33">
        <v>106</v>
      </c>
      <c r="AK73" s="33">
        <f>MIN(CalcoliFV!$AN$7,CalcoliFV!$AO$7+MAX(0,180-AJ73)+4)</f>
        <v>110</v>
      </c>
    </row>
    <row r="74" spans="6:37" x14ac:dyDescent="0.3">
      <c r="F74" s="3">
        <v>70</v>
      </c>
      <c r="G74" s="17">
        <f t="shared" si="15"/>
        <v>48122</v>
      </c>
      <c r="H74" s="13">
        <f t="shared" si="11"/>
        <v>108.48765162755271</v>
      </c>
      <c r="I74" s="7">
        <f>H74*FV!$B$29</f>
        <v>38935.539678414229</v>
      </c>
      <c r="J74" s="20">
        <f t="shared" si="13"/>
        <v>0.11807660579301078</v>
      </c>
      <c r="K74" s="20">
        <f t="shared" si="14"/>
        <v>0</v>
      </c>
      <c r="L74" s="19">
        <f>IF(FV!$F$11="Autoconsumo",FV!$I$13,0)</f>
        <v>0.25</v>
      </c>
      <c r="M74" s="7">
        <f>IF(FV!$F$11="Immissione",I74*J74,I74*J74*(1-FV!$F$13/100))+I74*K74*$C$20/100+L74*I74*FV!$F$13/100</f>
        <v>7165.6306447749021</v>
      </c>
      <c r="N74" s="7">
        <f t="shared" si="12"/>
        <v>-594.37154288421357</v>
      </c>
      <c r="O74" s="8">
        <f>-IF(G74-$G$4&lt;=366*FV!$I$19,FV!$E$34,0)</f>
        <v>0</v>
      </c>
      <c r="P74" s="8">
        <f t="shared" si="16"/>
        <v>6571.2591018906887</v>
      </c>
      <c r="Q74" s="8">
        <f t="shared" si="17"/>
        <v>4634.7281812947749</v>
      </c>
      <c r="R74" s="8">
        <f t="shared" si="19"/>
        <v>45532.699721926067</v>
      </c>
      <c r="AI74" s="32">
        <f t="shared" si="18"/>
        <v>45294.958333333161</v>
      </c>
      <c r="AJ74" s="33">
        <v>101.46</v>
      </c>
      <c r="AK74" s="33">
        <f>MIN(CalcoliFV!$AN$7,CalcoliFV!$AO$7+MAX(0,180-AJ74)+4)</f>
        <v>110</v>
      </c>
    </row>
    <row r="75" spans="6:37" x14ac:dyDescent="0.3">
      <c r="F75" s="3">
        <v>71</v>
      </c>
      <c r="G75" s="17">
        <f t="shared" si="15"/>
        <v>48153</v>
      </c>
      <c r="H75" s="13">
        <f t="shared" si="11"/>
        <v>73.681276131728893</v>
      </c>
      <c r="I75" s="7">
        <f>H75*FV!$B$29</f>
        <v>26443.749194904027</v>
      </c>
      <c r="J75" s="20">
        <f t="shared" si="13"/>
        <v>0.1308803764722222</v>
      </c>
      <c r="K75" s="20">
        <f t="shared" si="14"/>
        <v>0</v>
      </c>
      <c r="L75" s="19">
        <f>IF(FV!$F$11="Autoconsumo",FV!$I$13,0)</f>
        <v>0.25</v>
      </c>
      <c r="M75" s="7">
        <f>IF(FV!$F$11="Immissione",I75*J75,I75*J75*(1-FV!$F$13/100))+I75*K75*$C$20/100+L75*I75*FV!$F$13/100</f>
        <v>5035.9525743460345</v>
      </c>
      <c r="N75" s="7">
        <f t="shared" si="12"/>
        <v>-594.37154288421357</v>
      </c>
      <c r="O75" s="8">
        <f>-IF(G75-$G$4&lt;=366*FV!$I$19,FV!$E$34,0)</f>
        <v>0</v>
      </c>
      <c r="P75" s="8">
        <f t="shared" si="16"/>
        <v>4441.5810314618211</v>
      </c>
      <c r="Q75" s="8">
        <f t="shared" si="17"/>
        <v>3117.0746628873826</v>
      </c>
      <c r="R75" s="8">
        <f t="shared" si="19"/>
        <v>48649.774384813449</v>
      </c>
      <c r="AI75" s="32">
        <f t="shared" si="18"/>
        <v>45294.999999999825</v>
      </c>
      <c r="AJ75" s="33">
        <v>82.59</v>
      </c>
      <c r="AK75" s="33">
        <f>MIN(CalcoliFV!$AN$7,CalcoliFV!$AO$7+MAX(0,180-AJ75)+4)</f>
        <v>110</v>
      </c>
    </row>
    <row r="76" spans="6:37" x14ac:dyDescent="0.3">
      <c r="F76" s="3">
        <v>72</v>
      </c>
      <c r="G76" s="17">
        <f t="shared" si="15"/>
        <v>48183</v>
      </c>
      <c r="H76" s="13">
        <f t="shared" si="11"/>
        <v>65.915824166468454</v>
      </c>
      <c r="I76" s="7">
        <f>H76*FV!$B$29</f>
        <v>23656.777050348646</v>
      </c>
      <c r="J76" s="20">
        <f t="shared" si="13"/>
        <v>0.13563206087365615</v>
      </c>
      <c r="K76" s="20">
        <f t="shared" si="14"/>
        <v>0</v>
      </c>
      <c r="L76" s="19">
        <f>IF(FV!$F$11="Autoconsumo",FV!$I$13,0)</f>
        <v>0.25</v>
      </c>
      <c r="M76" s="7">
        <f>IF(FV!$F$11="Immissione",I76*J76,I76*J76*(1-FV!$F$13/100))+I76*K76*$C$20/100+L76*I76*FV!$F$13/100</f>
        <v>4561.4058437772801</v>
      </c>
      <c r="N76" s="7">
        <f t="shared" si="12"/>
        <v>-594.37154288421357</v>
      </c>
      <c r="O76" s="8">
        <f>-IF(G76-$G$4&lt;=366*FV!$I$19,FV!$E$34,0)</f>
        <v>0</v>
      </c>
      <c r="P76" s="8">
        <f t="shared" si="16"/>
        <v>3967.0343008930668</v>
      </c>
      <c r="Q76" s="8">
        <f t="shared" si="17"/>
        <v>2770.1896934859537</v>
      </c>
      <c r="R76" s="8">
        <f t="shared" si="19"/>
        <v>51419.964078299403</v>
      </c>
      <c r="AI76" s="32">
        <f t="shared" si="18"/>
        <v>45295.04166666649</v>
      </c>
      <c r="AJ76" s="33">
        <v>74.19</v>
      </c>
      <c r="AK76" s="33">
        <f>MIN(CalcoliFV!$AN$7,CalcoliFV!$AO$7+MAX(0,180-AJ76)+4)</f>
        <v>110</v>
      </c>
    </row>
    <row r="77" spans="6:37" x14ac:dyDescent="0.3">
      <c r="F77" s="3">
        <v>73</v>
      </c>
      <c r="G77" s="17">
        <f t="shared" si="15"/>
        <v>48214</v>
      </c>
      <c r="H77" s="13">
        <f t="shared" si="11"/>
        <v>74.886636255489961</v>
      </c>
      <c r="I77" s="7">
        <f>H77*FV!$B$29</f>
        <v>26876.345404900319</v>
      </c>
      <c r="J77" s="20">
        <f t="shared" si="13"/>
        <v>9.9125363508064529E-2</v>
      </c>
      <c r="K77" s="20">
        <f t="shared" si="14"/>
        <v>0</v>
      </c>
      <c r="L77" s="19">
        <f>IF(FV!$F$11="Autoconsumo",FV!$I$13,0)</f>
        <v>0.25</v>
      </c>
      <c r="M77" s="7">
        <f>IF(FV!$F$11="Immissione",I77*J77,I77*J77*(1-FV!$F$13/100))+I77*K77*$C$20/100+L77*I77*FV!$F$13/100</f>
        <v>4691.6069296270625</v>
      </c>
      <c r="N77" s="7">
        <f t="shared" si="12"/>
        <v>-606.25897374189788</v>
      </c>
      <c r="O77" s="8">
        <f>-IF(G77-$G$4&lt;=366*FV!$I$19,FV!$E$34,0)</f>
        <v>0</v>
      </c>
      <c r="P77" s="8">
        <f t="shared" si="16"/>
        <v>4085.3479558851645</v>
      </c>
      <c r="Q77" s="8">
        <f t="shared" si="17"/>
        <v>2838.6153296589669</v>
      </c>
      <c r="R77" s="8">
        <f t="shared" si="19"/>
        <v>54258.579407958372</v>
      </c>
      <c r="AI77" s="32">
        <f t="shared" si="18"/>
        <v>45295.083333333154</v>
      </c>
      <c r="AJ77" s="33">
        <v>65</v>
      </c>
      <c r="AK77" s="33">
        <f>MIN(CalcoliFV!$AN$7,CalcoliFV!$AO$7+MAX(0,180-AJ77)+4)</f>
        <v>110</v>
      </c>
    </row>
    <row r="78" spans="6:37" x14ac:dyDescent="0.3">
      <c r="F78" s="3">
        <v>74</v>
      </c>
      <c r="G78" s="17">
        <f t="shared" si="15"/>
        <v>48245</v>
      </c>
      <c r="H78" s="13">
        <f t="shared" si="11"/>
        <v>88.889365936381054</v>
      </c>
      <c r="I78" s="7">
        <f>H78*FV!$B$29</f>
        <v>31901.837513146653</v>
      </c>
      <c r="J78" s="20">
        <f t="shared" si="13"/>
        <v>8.7223887945402298E-2</v>
      </c>
      <c r="K78" s="20">
        <f t="shared" si="14"/>
        <v>0</v>
      </c>
      <c r="L78" s="19">
        <f>IF(FV!$F$11="Autoconsumo",FV!$I$13,0)</f>
        <v>0.25</v>
      </c>
      <c r="M78" s="7">
        <f>IF(FV!$F$11="Immissione",I78*J78,I78*J78*(1-FV!$F$13/100))+I78*K78*$C$20/100+L78*I78*FV!$F$13/100</f>
        <v>5379.030839392899</v>
      </c>
      <c r="N78" s="7">
        <f t="shared" si="12"/>
        <v>-606.25897374189788</v>
      </c>
      <c r="O78" s="8">
        <f>-IF(G78-$G$4&lt;=366*FV!$I$19,FV!$E$34,0)</f>
        <v>0</v>
      </c>
      <c r="P78" s="8">
        <f t="shared" si="16"/>
        <v>4772.7718656510015</v>
      </c>
      <c r="Q78" s="8">
        <f t="shared" si="17"/>
        <v>3299.7581180252701</v>
      </c>
      <c r="R78" s="8">
        <f t="shared" si="19"/>
        <v>57558.337525983639</v>
      </c>
      <c r="AI78" s="32">
        <f t="shared" si="18"/>
        <v>45295.124999999818</v>
      </c>
      <c r="AJ78" s="33">
        <v>40</v>
      </c>
      <c r="AK78" s="33">
        <f>MIN(CalcoliFV!$AN$7,CalcoliFV!$AO$7+MAX(0,180-AJ78)+4)</f>
        <v>110</v>
      </c>
    </row>
    <row r="79" spans="6:37" x14ac:dyDescent="0.3">
      <c r="F79" s="3">
        <v>75</v>
      </c>
      <c r="G79" s="17">
        <f t="shared" si="15"/>
        <v>48274</v>
      </c>
      <c r="H79" s="13">
        <f t="shared" si="11"/>
        <v>118.13677356369928</v>
      </c>
      <c r="I79" s="7">
        <f>H79*FV!$B$29</f>
        <v>42398.5491948934</v>
      </c>
      <c r="J79" s="20">
        <f t="shared" si="13"/>
        <v>8.9228761612903107E-2</v>
      </c>
      <c r="K79" s="20">
        <f t="shared" si="14"/>
        <v>0</v>
      </c>
      <c r="L79" s="19">
        <f>IF(FV!$F$11="Autoconsumo",FV!$I$13,0)</f>
        <v>0.25</v>
      </c>
      <c r="M79" s="7">
        <f>IF(FV!$F$11="Immissione",I79*J79,I79*J79*(1-FV!$F$13/100))+I79*K79*$C$20/100+L79*I79*FV!$F$13/100</f>
        <v>7191.4036687837188</v>
      </c>
      <c r="N79" s="7">
        <f t="shared" si="12"/>
        <v>-606.25897374189788</v>
      </c>
      <c r="O79" s="8">
        <f>-IF(G79-$G$4&lt;=366*FV!$I$19,FV!$E$34,0)</f>
        <v>0</v>
      </c>
      <c r="P79" s="8">
        <f t="shared" si="16"/>
        <v>6585.1446950418213</v>
      </c>
      <c r="Q79" s="8">
        <f t="shared" si="17"/>
        <v>4530.130264567727</v>
      </c>
      <c r="R79" s="8">
        <f t="shared" si="19"/>
        <v>62088.467790551367</v>
      </c>
      <c r="AI79" s="32">
        <f t="shared" si="18"/>
        <v>45295.166666666482</v>
      </c>
      <c r="AJ79" s="33">
        <v>35.196939999999998</v>
      </c>
      <c r="AK79" s="33">
        <f>MIN(CalcoliFV!$AN$7,CalcoliFV!$AO$7+MAX(0,180-AJ79)+4)</f>
        <v>110</v>
      </c>
    </row>
    <row r="80" spans="6:37" x14ac:dyDescent="0.3">
      <c r="F80" s="3">
        <v>76</v>
      </c>
      <c r="G80" s="17">
        <f t="shared" si="15"/>
        <v>48305</v>
      </c>
      <c r="H80" s="13">
        <f t="shared" si="11"/>
        <v>127.38028164688737</v>
      </c>
      <c r="I80" s="7">
        <f>H80*FV!$B$29</f>
        <v>45715.986436288236</v>
      </c>
      <c r="J80" s="20">
        <f t="shared" si="13"/>
        <v>8.69239064583332E-2</v>
      </c>
      <c r="K80" s="20">
        <f t="shared" si="14"/>
        <v>0</v>
      </c>
      <c r="L80" s="19">
        <f>IF(FV!$F$11="Autoconsumo",FV!$I$13,0)</f>
        <v>0.25</v>
      </c>
      <c r="M80" s="7">
        <f>IF(FV!$F$11="Immissione",I80*J80,I80*J80*(1-FV!$F$13/100))+I80*K80*$C$20/100+L80*I80*FV!$F$13/100</f>
        <v>7701.4043688552038</v>
      </c>
      <c r="N80" s="7">
        <f t="shared" si="12"/>
        <v>-606.25897374189788</v>
      </c>
      <c r="O80" s="8">
        <f>-IF(G80-$G$4&lt;=366*FV!$I$19,FV!$E$34,0)</f>
        <v>0</v>
      </c>
      <c r="P80" s="8">
        <f t="shared" si="16"/>
        <v>7095.1453951133062</v>
      </c>
      <c r="Q80" s="8">
        <f t="shared" si="17"/>
        <v>4856.6924878858381</v>
      </c>
      <c r="R80" s="8">
        <f t="shared" si="19"/>
        <v>66945.160278437208</v>
      </c>
      <c r="AI80" s="32">
        <f t="shared" si="18"/>
        <v>45295.208333333147</v>
      </c>
      <c r="AJ80" s="33">
        <v>49.39</v>
      </c>
      <c r="AK80" s="33">
        <f>MIN(CalcoliFV!$AN$7,CalcoliFV!$AO$7+MAX(0,180-AJ80)+4)</f>
        <v>110</v>
      </c>
    </row>
    <row r="81" spans="6:37" x14ac:dyDescent="0.3">
      <c r="F81" s="3">
        <v>77</v>
      </c>
      <c r="G81" s="17">
        <f t="shared" si="15"/>
        <v>48335</v>
      </c>
      <c r="H81" s="13">
        <f t="shared" ref="H81:H144" si="20">H69*(1-$C$16/100)</f>
        <v>133.0022306656879</v>
      </c>
      <c r="I81" s="7">
        <f>H81*FV!$B$29</f>
        <v>47733.668779003237</v>
      </c>
      <c r="J81" s="20">
        <f t="shared" si="13"/>
        <v>9.5647650322580477E-2</v>
      </c>
      <c r="K81" s="20">
        <f t="shared" si="14"/>
        <v>0</v>
      </c>
      <c r="L81" s="19">
        <f>IF(FV!$F$11="Autoconsumo",FV!$I$13,0)</f>
        <v>0.25</v>
      </c>
      <c r="M81" s="7">
        <f>IF(FV!$F$11="Immissione",I81*J81,I81*J81*(1-FV!$F$13/100))+I81*K81*$C$20/100+L81*I81*FV!$F$13/100</f>
        <v>8249.515227369393</v>
      </c>
      <c r="N81" s="7">
        <f t="shared" ref="N81:N144" si="21">N69*(1+$C$17/100)</f>
        <v>-606.25897374189788</v>
      </c>
      <c r="O81" s="8">
        <f>-IF(G81-$G$4&lt;=366*FV!$I$19,FV!$E$34,0)</f>
        <v>0</v>
      </c>
      <c r="P81" s="8">
        <f t="shared" si="16"/>
        <v>7643.2562536274954</v>
      </c>
      <c r="Q81" s="8">
        <f t="shared" si="17"/>
        <v>5205.8501769204577</v>
      </c>
      <c r="R81" s="8">
        <f t="shared" si="19"/>
        <v>72151.010455357668</v>
      </c>
      <c r="AI81" s="32">
        <f t="shared" si="18"/>
        <v>45295.249999999811</v>
      </c>
      <c r="AJ81" s="33">
        <v>70.099999999999994</v>
      </c>
      <c r="AK81" s="33">
        <f>MIN(CalcoliFV!$AN$7,CalcoliFV!$AO$7+MAX(0,180-AJ81)+4)</f>
        <v>110</v>
      </c>
    </row>
    <row r="82" spans="6:37" x14ac:dyDescent="0.3">
      <c r="F82" s="3">
        <v>78</v>
      </c>
      <c r="G82" s="17">
        <f t="shared" si="15"/>
        <v>48366</v>
      </c>
      <c r="H82" s="13">
        <f t="shared" si="20"/>
        <v>138.67158229004323</v>
      </c>
      <c r="I82" s="7">
        <f>H82*FV!$B$29</f>
        <v>49768.363620392061</v>
      </c>
      <c r="J82" s="20">
        <f t="shared" ref="J82:J145" si="22">J70</f>
        <v>0.10593118804166643</v>
      </c>
      <c r="K82" s="20">
        <f t="shared" ref="K82:K145" si="23">K70</f>
        <v>0</v>
      </c>
      <c r="L82" s="19">
        <f>IF(FV!$F$11="Autoconsumo",FV!$I$13,0)</f>
        <v>0.25</v>
      </c>
      <c r="M82" s="7">
        <f>IF(FV!$F$11="Immissione",I82*J82,I82*J82*(1-FV!$F$13/100))+I82*K82*$C$20/100+L82*I82*FV!$F$13/100</f>
        <v>8857.0563951478998</v>
      </c>
      <c r="N82" s="7">
        <f t="shared" si="21"/>
        <v>-606.25897374189788</v>
      </c>
      <c r="O82" s="8">
        <f>-IF(G82-$G$4&lt;=366*FV!$I$19,FV!$E$34,0)</f>
        <v>0</v>
      </c>
      <c r="P82" s="8">
        <f t="shared" si="16"/>
        <v>8250.7974214060014</v>
      </c>
      <c r="Q82" s="8">
        <f t="shared" si="17"/>
        <v>5591.6902678276501</v>
      </c>
      <c r="R82" s="8">
        <f t="shared" si="19"/>
        <v>77742.70072318532</v>
      </c>
      <c r="AI82" s="32">
        <f t="shared" si="18"/>
        <v>45295.291666666475</v>
      </c>
      <c r="AJ82" s="33">
        <v>97.61</v>
      </c>
      <c r="AK82" s="33">
        <f>MIN(CalcoliFV!$AN$7,CalcoliFV!$AO$7+MAX(0,180-AJ82)+4)</f>
        <v>110</v>
      </c>
    </row>
    <row r="83" spans="6:37" x14ac:dyDescent="0.3">
      <c r="F83" s="3">
        <v>79</v>
      </c>
      <c r="G83" s="17">
        <f t="shared" si="15"/>
        <v>48396</v>
      </c>
      <c r="H83" s="13">
        <f t="shared" si="20"/>
        <v>150.97729869207214</v>
      </c>
      <c r="I83" s="7">
        <f>H83*FV!$B$29</f>
        <v>54184.808276115662</v>
      </c>
      <c r="J83" s="20">
        <f t="shared" si="22"/>
        <v>0.11805046752688156</v>
      </c>
      <c r="K83" s="20">
        <f t="shared" si="23"/>
        <v>0</v>
      </c>
      <c r="L83" s="19">
        <f>IF(FV!$F$11="Autoconsumo",FV!$I$13,0)</f>
        <v>0.25</v>
      </c>
      <c r="M83" s="7">
        <f>IF(FV!$F$11="Immissione",I83*J83,I83*J83*(1-FV!$F$13/100))+I83*K83*$C$20/100+L83*I83*FV!$F$13/100</f>
        <v>9971.3720094394048</v>
      </c>
      <c r="N83" s="7">
        <f t="shared" si="21"/>
        <v>-606.25897374189788</v>
      </c>
      <c r="O83" s="8">
        <f>-IF(G83-$G$4&lt;=366*FV!$I$19,FV!$E$34,0)</f>
        <v>0</v>
      </c>
      <c r="P83" s="8">
        <f t="shared" si="16"/>
        <v>9365.1130356975063</v>
      </c>
      <c r="Q83" s="8">
        <f t="shared" si="17"/>
        <v>6315.3023104817285</v>
      </c>
      <c r="R83" s="8">
        <f t="shared" si="19"/>
        <v>84058.003033667046</v>
      </c>
      <c r="AI83" s="32">
        <f t="shared" si="18"/>
        <v>45295.333333333139</v>
      </c>
      <c r="AJ83" s="33">
        <v>106.51</v>
      </c>
      <c r="AK83" s="33">
        <f>MIN(CalcoliFV!$AN$7,CalcoliFV!$AO$7+MAX(0,180-AJ83)+4)</f>
        <v>110</v>
      </c>
    </row>
    <row r="84" spans="6:37" x14ac:dyDescent="0.3">
      <c r="F84" s="3">
        <v>80</v>
      </c>
      <c r="G84" s="17">
        <f t="shared" si="15"/>
        <v>48427</v>
      </c>
      <c r="H84" s="13">
        <f t="shared" si="20"/>
        <v>147.05236295213382</v>
      </c>
      <c r="I84" s="7">
        <f>H84*FV!$B$29</f>
        <v>52776.173385923401</v>
      </c>
      <c r="J84" s="20">
        <f t="shared" si="22"/>
        <v>0.13150068354838709</v>
      </c>
      <c r="K84" s="20">
        <f t="shared" si="23"/>
        <v>0</v>
      </c>
      <c r="L84" s="19">
        <f>IF(FV!$F$11="Autoconsumo",FV!$I$13,0)</f>
        <v>0.25</v>
      </c>
      <c r="M84" s="7">
        <f>IF(FV!$F$11="Immissione",I84*J84,I84*J84*(1-FV!$F$13/100))+I84*K84*$C$20/100+L84*I84*FV!$F$13/100</f>
        <v>10067.073110898986</v>
      </c>
      <c r="N84" s="7">
        <f t="shared" si="21"/>
        <v>-606.25897374189788</v>
      </c>
      <c r="O84" s="8">
        <f>-IF(G84-$G$4&lt;=366*FV!$I$19,FV!$E$34,0)</f>
        <v>0</v>
      </c>
      <c r="P84" s="8">
        <f t="shared" si="16"/>
        <v>9460.8141371570873</v>
      </c>
      <c r="Q84" s="8">
        <f t="shared" si="17"/>
        <v>6348.0972319417242</v>
      </c>
      <c r="R84" s="8">
        <f t="shared" si="19"/>
        <v>90406.100265608766</v>
      </c>
      <c r="AI84" s="32">
        <f t="shared" si="18"/>
        <v>45295.374999999804</v>
      </c>
      <c r="AJ84" s="33">
        <v>110</v>
      </c>
      <c r="AK84" s="33">
        <f>MIN(CalcoliFV!$AN$7,CalcoliFV!$AO$7+MAX(0,180-AJ84)+4)</f>
        <v>110</v>
      </c>
    </row>
    <row r="85" spans="6:37" x14ac:dyDescent="0.3">
      <c r="F85" s="3">
        <v>81</v>
      </c>
      <c r="G85" s="17">
        <f t="shared" si="15"/>
        <v>48458</v>
      </c>
      <c r="H85" s="13">
        <f t="shared" si="20"/>
        <v>126.51755422578978</v>
      </c>
      <c r="I85" s="7">
        <f>H85*FV!$B$29</f>
        <v>45406.358960424703</v>
      </c>
      <c r="J85" s="20">
        <f t="shared" si="22"/>
        <v>0.11820054572222222</v>
      </c>
      <c r="K85" s="20">
        <f t="shared" si="23"/>
        <v>0</v>
      </c>
      <c r="L85" s="19">
        <f>IF(FV!$F$11="Autoconsumo",FV!$I$13,0)</f>
        <v>0.25</v>
      </c>
      <c r="M85" s="7">
        <f>IF(FV!$F$11="Immissione",I85*J85,I85*J85*(1-FV!$F$13/100))+I85*K85*$C$20/100+L85*I85*FV!$F$13/100</f>
        <v>8359.3230742437445</v>
      </c>
      <c r="N85" s="7">
        <f t="shared" si="21"/>
        <v>-606.25897374189788</v>
      </c>
      <c r="O85" s="8">
        <f>-IF(G85-$G$4&lt;=366*FV!$I$19,FV!$E$34,0)</f>
        <v>0</v>
      </c>
      <c r="P85" s="8">
        <f t="shared" si="16"/>
        <v>7753.064100501847</v>
      </c>
      <c r="Q85" s="8">
        <f t="shared" si="17"/>
        <v>5176.3349676138014</v>
      </c>
      <c r="R85" s="8">
        <f t="shared" si="19"/>
        <v>95582.435233222568</v>
      </c>
      <c r="AI85" s="32">
        <f t="shared" si="18"/>
        <v>45295.416666666468</v>
      </c>
      <c r="AJ85" s="33">
        <v>108.38</v>
      </c>
      <c r="AK85" s="33">
        <f>MIN(CalcoliFV!$AN$7,CalcoliFV!$AO$7+MAX(0,180-AJ85)+4)</f>
        <v>110</v>
      </c>
    </row>
    <row r="86" spans="6:37" x14ac:dyDescent="0.3">
      <c r="F86" s="3">
        <v>82</v>
      </c>
      <c r="G86" s="17">
        <f t="shared" si="15"/>
        <v>48488</v>
      </c>
      <c r="H86" s="13">
        <f t="shared" si="20"/>
        <v>107.94521336941494</v>
      </c>
      <c r="I86" s="7">
        <f>H86*FV!$B$29</f>
        <v>38740.861980022157</v>
      </c>
      <c r="J86" s="20">
        <f t="shared" si="22"/>
        <v>0.11807660579301078</v>
      </c>
      <c r="K86" s="20">
        <f t="shared" si="23"/>
        <v>0</v>
      </c>
      <c r="L86" s="19">
        <f>IF(FV!$F$11="Autoconsumo",FV!$I$13,0)</f>
        <v>0.25</v>
      </c>
      <c r="M86" s="7">
        <f>IF(FV!$F$11="Immissione",I86*J86,I86*J86*(1-FV!$F$13/100))+I86*K86*$C$20/100+L86*I86*FV!$F$13/100</f>
        <v>7129.8024915510268</v>
      </c>
      <c r="N86" s="7">
        <f t="shared" si="21"/>
        <v>-606.25897374189788</v>
      </c>
      <c r="O86" s="8">
        <f>-IF(G86-$G$4&lt;=366*FV!$I$19,FV!$E$34,0)</f>
        <v>0</v>
      </c>
      <c r="P86" s="8">
        <f t="shared" si="16"/>
        <v>6523.5435178091293</v>
      </c>
      <c r="Q86" s="8">
        <f t="shared" si="17"/>
        <v>4333.7763956892541</v>
      </c>
      <c r="R86" s="8">
        <f t="shared" si="19"/>
        <v>99916.211628911828</v>
      </c>
      <c r="AI86" s="32">
        <f t="shared" si="18"/>
        <v>45295.458333333132</v>
      </c>
      <c r="AJ86" s="33">
        <v>97.83</v>
      </c>
      <c r="AK86" s="33">
        <f>MIN(CalcoliFV!$AN$7,CalcoliFV!$AO$7+MAX(0,180-AJ86)+4)</f>
        <v>110</v>
      </c>
    </row>
    <row r="87" spans="6:37" x14ac:dyDescent="0.3">
      <c r="F87" s="3">
        <v>83</v>
      </c>
      <c r="G87" s="17">
        <f t="shared" si="15"/>
        <v>48519</v>
      </c>
      <c r="H87" s="13">
        <f t="shared" si="20"/>
        <v>73.312869751070252</v>
      </c>
      <c r="I87" s="7">
        <f>H87*FV!$B$29</f>
        <v>26311.530448929509</v>
      </c>
      <c r="J87" s="20">
        <f t="shared" si="22"/>
        <v>0.1308803764722222</v>
      </c>
      <c r="K87" s="20">
        <f t="shared" si="23"/>
        <v>0</v>
      </c>
      <c r="L87" s="19">
        <f>IF(FV!$F$11="Autoconsumo",FV!$I$13,0)</f>
        <v>0.25</v>
      </c>
      <c r="M87" s="7">
        <f>IF(FV!$F$11="Immissione",I87*J87,I87*J87*(1-FV!$F$13/100))+I87*K87*$C$20/100+L87*I87*FV!$F$13/100</f>
        <v>5010.772811474304</v>
      </c>
      <c r="N87" s="7">
        <f t="shared" si="21"/>
        <v>-606.25897374189788</v>
      </c>
      <c r="O87" s="8">
        <f>-IF(G87-$G$4&lt;=366*FV!$I$19,FV!$E$34,0)</f>
        <v>0</v>
      </c>
      <c r="P87" s="8">
        <f t="shared" si="16"/>
        <v>4404.5138377324065</v>
      </c>
      <c r="Q87" s="8">
        <f t="shared" si="17"/>
        <v>2911.486984394171</v>
      </c>
      <c r="R87" s="8">
        <f t="shared" si="19"/>
        <v>102827.698613306</v>
      </c>
      <c r="AI87" s="32">
        <f t="shared" si="18"/>
        <v>45295.499999999796</v>
      </c>
      <c r="AJ87" s="33">
        <v>89.953400000000002</v>
      </c>
      <c r="AK87" s="33">
        <f>MIN(CalcoliFV!$AN$7,CalcoliFV!$AO$7+MAX(0,180-AJ87)+4)</f>
        <v>110</v>
      </c>
    </row>
    <row r="88" spans="6:37" x14ac:dyDescent="0.3">
      <c r="F88" s="3">
        <v>84</v>
      </c>
      <c r="G88" s="17">
        <f t="shared" si="15"/>
        <v>48549</v>
      </c>
      <c r="H88" s="13">
        <f t="shared" si="20"/>
        <v>65.586245045636105</v>
      </c>
      <c r="I88" s="7">
        <f>H88*FV!$B$29</f>
        <v>23538.493165096901</v>
      </c>
      <c r="J88" s="20">
        <f t="shared" si="22"/>
        <v>0.13563206087365615</v>
      </c>
      <c r="K88" s="20">
        <f t="shared" si="23"/>
        <v>0</v>
      </c>
      <c r="L88" s="19">
        <f>IF(FV!$F$11="Autoconsumo",FV!$I$13,0)</f>
        <v>0.25</v>
      </c>
      <c r="M88" s="7">
        <f>IF(FV!$F$11="Immissione",I88*J88,I88*J88*(1-FV!$F$13/100))+I88*K88*$C$20/100+L88*I88*FV!$F$13/100</f>
        <v>4538.5988145583933</v>
      </c>
      <c r="N88" s="7">
        <f t="shared" si="21"/>
        <v>-606.25897374189788</v>
      </c>
      <c r="O88" s="8">
        <f>-IF(G88-$G$4&lt;=366*FV!$I$19,FV!$E$34,0)</f>
        <v>0</v>
      </c>
      <c r="P88" s="8">
        <f t="shared" si="16"/>
        <v>3932.3398408164953</v>
      </c>
      <c r="Q88" s="8">
        <f t="shared" si="17"/>
        <v>2586.4367108448423</v>
      </c>
      <c r="R88" s="8">
        <f t="shared" si="19"/>
        <v>105414.13532415085</v>
      </c>
      <c r="AI88" s="32">
        <f t="shared" si="18"/>
        <v>45295.541666666461</v>
      </c>
      <c r="AJ88" s="33">
        <v>86.210340000000002</v>
      </c>
      <c r="AK88" s="33">
        <f>MIN(CalcoliFV!$AN$7,CalcoliFV!$AO$7+MAX(0,180-AJ88)+4)</f>
        <v>110</v>
      </c>
    </row>
    <row r="89" spans="6:37" x14ac:dyDescent="0.3">
      <c r="F89" s="3">
        <v>85</v>
      </c>
      <c r="G89" s="17">
        <f t="shared" si="15"/>
        <v>48580</v>
      </c>
      <c r="H89" s="13">
        <f t="shared" si="20"/>
        <v>74.512203074212508</v>
      </c>
      <c r="I89" s="7">
        <f>H89*FV!$B$29</f>
        <v>26741.963677875814</v>
      </c>
      <c r="J89" s="20">
        <f t="shared" si="22"/>
        <v>9.9125363508064529E-2</v>
      </c>
      <c r="K89" s="20">
        <f t="shared" si="23"/>
        <v>0</v>
      </c>
      <c r="L89" s="19">
        <f>IF(FV!$F$11="Autoconsumo",FV!$I$13,0)</f>
        <v>0.25</v>
      </c>
      <c r="M89" s="7">
        <f>IF(FV!$F$11="Immissione",I89*J89,I89*J89*(1-FV!$F$13/100))+I89*K89*$C$20/100+L89*I89*FV!$F$13/100</f>
        <v>4668.1488949789255</v>
      </c>
      <c r="N89" s="7">
        <f t="shared" si="21"/>
        <v>-618.38415321673585</v>
      </c>
      <c r="O89" s="8">
        <f>-IF(G89-$G$4&lt;=366*FV!$I$19,FV!$E$34,0)</f>
        <v>0</v>
      </c>
      <c r="P89" s="8">
        <f t="shared" si="16"/>
        <v>4049.7647417621897</v>
      </c>
      <c r="Q89" s="8">
        <f t="shared" si="17"/>
        <v>2650.4190578641001</v>
      </c>
      <c r="R89" s="8">
        <f t="shared" si="19"/>
        <v>108064.55438201495</v>
      </c>
      <c r="AI89" s="32">
        <f t="shared" si="18"/>
        <v>45295.583333333125</v>
      </c>
      <c r="AJ89" s="33">
        <v>85.964129999999997</v>
      </c>
      <c r="AK89" s="33">
        <f>MIN(CalcoliFV!$AN$7,CalcoliFV!$AO$7+MAX(0,180-AJ89)+4)</f>
        <v>110</v>
      </c>
    </row>
    <row r="90" spans="6:37" x14ac:dyDescent="0.3">
      <c r="F90" s="3">
        <v>86</v>
      </c>
      <c r="G90" s="17">
        <f t="shared" si="15"/>
        <v>48611</v>
      </c>
      <c r="H90" s="13">
        <f t="shared" si="20"/>
        <v>88.444919106699146</v>
      </c>
      <c r="I90" s="7">
        <f>H90*FV!$B$29</f>
        <v>31742.328325580918</v>
      </c>
      <c r="J90" s="20">
        <f t="shared" si="22"/>
        <v>8.7223887945402298E-2</v>
      </c>
      <c r="K90" s="20">
        <f t="shared" si="23"/>
        <v>0</v>
      </c>
      <c r="L90" s="19">
        <f>IF(FV!$F$11="Autoconsumo",FV!$I$13,0)</f>
        <v>0.25</v>
      </c>
      <c r="M90" s="7">
        <f>IF(FV!$F$11="Immissione",I90*J90,I90*J90*(1-FV!$F$13/100))+I90*K90*$C$20/100+L90*I90*FV!$F$13/100</f>
        <v>5352.1356851959345</v>
      </c>
      <c r="N90" s="7">
        <f t="shared" si="21"/>
        <v>-618.38415321673585</v>
      </c>
      <c r="O90" s="8">
        <f>-IF(G90-$G$4&lt;=366*FV!$I$19,FV!$E$34,0)</f>
        <v>0</v>
      </c>
      <c r="P90" s="8">
        <f t="shared" si="16"/>
        <v>4733.7515319791983</v>
      </c>
      <c r="Q90" s="8">
        <f t="shared" si="17"/>
        <v>3082.6494982699451</v>
      </c>
      <c r="R90" s="8">
        <f t="shared" si="19"/>
        <v>111147.2038802849</v>
      </c>
      <c r="AI90" s="32">
        <f t="shared" si="18"/>
        <v>45295.624999999789</v>
      </c>
      <c r="AJ90" s="33">
        <v>92.11054</v>
      </c>
      <c r="AK90" s="33">
        <f>MIN(CalcoliFV!$AN$7,CalcoliFV!$AO$7+MAX(0,180-AJ90)+4)</f>
        <v>110</v>
      </c>
    </row>
    <row r="91" spans="6:37" x14ac:dyDescent="0.3">
      <c r="F91" s="3">
        <v>87</v>
      </c>
      <c r="G91" s="17">
        <f t="shared" si="15"/>
        <v>48639</v>
      </c>
      <c r="H91" s="13">
        <f t="shared" si="20"/>
        <v>117.54608969588078</v>
      </c>
      <c r="I91" s="7">
        <f>H91*FV!$B$29</f>
        <v>42186.556448918927</v>
      </c>
      <c r="J91" s="20">
        <f t="shared" si="22"/>
        <v>8.9228761612903107E-2</v>
      </c>
      <c r="K91" s="20">
        <f t="shared" si="23"/>
        <v>0</v>
      </c>
      <c r="L91" s="19">
        <f>IF(FV!$F$11="Autoconsumo",FV!$I$13,0)</f>
        <v>0.25</v>
      </c>
      <c r="M91" s="7">
        <f>IF(FV!$F$11="Immissione",I91*J91,I91*J91*(1-FV!$F$13/100))+I91*K91*$C$20/100+L91*I91*FV!$F$13/100</f>
        <v>7155.4466504397997</v>
      </c>
      <c r="N91" s="7">
        <f t="shared" si="21"/>
        <v>-618.38415321673585</v>
      </c>
      <c r="O91" s="8">
        <f>-IF(G91-$G$4&lt;=366*FV!$I$19,FV!$E$34,0)</f>
        <v>0</v>
      </c>
      <c r="P91" s="8">
        <f t="shared" si="16"/>
        <v>6537.0624972230635</v>
      </c>
      <c r="Q91" s="8">
        <f t="shared" si="17"/>
        <v>4235.7982268479955</v>
      </c>
      <c r="R91" s="8">
        <f t="shared" si="19"/>
        <v>115383.0021071329</v>
      </c>
      <c r="AI91" s="32">
        <f t="shared" si="18"/>
        <v>45295.666666666453</v>
      </c>
      <c r="AJ91" s="33">
        <v>103.34</v>
      </c>
      <c r="AK91" s="33">
        <f>MIN(CalcoliFV!$AN$7,CalcoliFV!$AO$7+MAX(0,180-AJ91)+4)</f>
        <v>110</v>
      </c>
    </row>
    <row r="92" spans="6:37" x14ac:dyDescent="0.3">
      <c r="F92" s="3">
        <v>88</v>
      </c>
      <c r="G92" s="17">
        <f t="shared" si="15"/>
        <v>48670</v>
      </c>
      <c r="H92" s="13">
        <f t="shared" si="20"/>
        <v>126.74338023865293</v>
      </c>
      <c r="I92" s="7">
        <f>H92*FV!$B$29</f>
        <v>45487.406504106795</v>
      </c>
      <c r="J92" s="20">
        <f t="shared" si="22"/>
        <v>8.69239064583332E-2</v>
      </c>
      <c r="K92" s="20">
        <f t="shared" si="23"/>
        <v>0</v>
      </c>
      <c r="L92" s="19">
        <f>IF(FV!$F$11="Autoconsumo",FV!$I$13,0)</f>
        <v>0.25</v>
      </c>
      <c r="M92" s="7">
        <f>IF(FV!$F$11="Immissione",I92*J92,I92*J92*(1-FV!$F$13/100))+I92*K92*$C$20/100+L92*I92*FV!$F$13/100</f>
        <v>7662.8973470109277</v>
      </c>
      <c r="N92" s="7">
        <f t="shared" si="21"/>
        <v>-618.38415321673585</v>
      </c>
      <c r="O92" s="8">
        <f>-IF(G92-$G$4&lt;=366*FV!$I$19,FV!$E$34,0)</f>
        <v>0</v>
      </c>
      <c r="P92" s="8">
        <f t="shared" si="16"/>
        <v>7044.5131937941915</v>
      </c>
      <c r="Q92" s="8">
        <f t="shared" si="17"/>
        <v>4541.8998353608986</v>
      </c>
      <c r="R92" s="8">
        <f t="shared" si="19"/>
        <v>119924.9019424938</v>
      </c>
      <c r="AI92" s="32">
        <f t="shared" si="18"/>
        <v>45295.708333333117</v>
      </c>
      <c r="AJ92" s="33">
        <v>110.02</v>
      </c>
      <c r="AK92" s="33">
        <f>MIN(CalcoliFV!$AN$7,CalcoliFV!$AO$7+MAX(0,180-AJ92)+4)</f>
        <v>110</v>
      </c>
    </row>
    <row r="93" spans="6:37" x14ac:dyDescent="0.3">
      <c r="F93" s="3">
        <v>89</v>
      </c>
      <c r="G93" s="17">
        <f t="shared" si="15"/>
        <v>48700</v>
      </c>
      <c r="H93" s="13">
        <f t="shared" si="20"/>
        <v>132.33721951235947</v>
      </c>
      <c r="I93" s="7">
        <f>H93*FV!$B$29</f>
        <v>47495.000435108224</v>
      </c>
      <c r="J93" s="20">
        <f t="shared" si="22"/>
        <v>9.5647650322580477E-2</v>
      </c>
      <c r="K93" s="20">
        <f t="shared" si="23"/>
        <v>0</v>
      </c>
      <c r="L93" s="19">
        <f>IF(FV!$F$11="Autoconsumo",FV!$I$13,0)</f>
        <v>0.25</v>
      </c>
      <c r="M93" s="7">
        <f>IF(FV!$F$11="Immissione",I93*J93,I93*J93*(1-FV!$F$13/100))+I93*K93*$C$20/100+L93*I93*FV!$F$13/100</f>
        <v>8208.267651232547</v>
      </c>
      <c r="N93" s="7">
        <f t="shared" si="21"/>
        <v>-618.38415321673585</v>
      </c>
      <c r="O93" s="8">
        <f>-IF(G93-$G$4&lt;=366*FV!$I$19,FV!$E$34,0)</f>
        <v>0</v>
      </c>
      <c r="P93" s="8">
        <f t="shared" si="16"/>
        <v>7589.8834980158108</v>
      </c>
      <c r="Q93" s="8">
        <f t="shared" si="17"/>
        <v>4869.1775766500677</v>
      </c>
      <c r="R93" s="8">
        <f t="shared" si="19"/>
        <v>124794.07951914387</v>
      </c>
      <c r="AI93" s="32">
        <f t="shared" si="18"/>
        <v>45295.749999999782</v>
      </c>
      <c r="AJ93" s="33">
        <v>116.87</v>
      </c>
      <c r="AK93" s="33">
        <f>MIN(CalcoliFV!$AN$7,CalcoliFV!$AO$7+MAX(0,180-AJ93)+4)</f>
        <v>110</v>
      </c>
    </row>
    <row r="94" spans="6:37" x14ac:dyDescent="0.3">
      <c r="F94" s="3">
        <v>90</v>
      </c>
      <c r="G94" s="17">
        <f t="shared" si="15"/>
        <v>48731</v>
      </c>
      <c r="H94" s="13">
        <f t="shared" si="20"/>
        <v>137.97822437859301</v>
      </c>
      <c r="I94" s="7">
        <f>H94*FV!$B$29</f>
        <v>49519.521802290103</v>
      </c>
      <c r="J94" s="20">
        <f t="shared" si="22"/>
        <v>0.10593118804166643</v>
      </c>
      <c r="K94" s="20">
        <f t="shared" si="23"/>
        <v>0</v>
      </c>
      <c r="L94" s="19">
        <f>IF(FV!$F$11="Autoconsumo",FV!$I$13,0)</f>
        <v>0.25</v>
      </c>
      <c r="M94" s="7">
        <f>IF(FV!$F$11="Immissione",I94*J94,I94*J94*(1-FV!$F$13/100))+I94*K94*$C$20/100+L94*I94*FV!$F$13/100</f>
        <v>8812.7711131721589</v>
      </c>
      <c r="N94" s="7">
        <f t="shared" si="21"/>
        <v>-618.38415321673585</v>
      </c>
      <c r="O94" s="8">
        <f>-IF(G94-$G$4&lt;=366*FV!$I$19,FV!$E$34,0)</f>
        <v>0</v>
      </c>
      <c r="P94" s="8">
        <f t="shared" si="16"/>
        <v>8194.3869599554237</v>
      </c>
      <c r="Q94" s="8">
        <f t="shared" si="17"/>
        <v>5230.8336695078806</v>
      </c>
      <c r="R94" s="8">
        <f t="shared" si="19"/>
        <v>130024.91318865174</v>
      </c>
      <c r="AI94" s="32">
        <f t="shared" si="18"/>
        <v>45295.791666666446</v>
      </c>
      <c r="AJ94" s="33">
        <v>118.1</v>
      </c>
      <c r="AK94" s="33">
        <f>MIN(CalcoliFV!$AN$7,CalcoliFV!$AO$7+MAX(0,180-AJ94)+4)</f>
        <v>110</v>
      </c>
    </row>
    <row r="95" spans="6:37" x14ac:dyDescent="0.3">
      <c r="F95" s="3">
        <v>91</v>
      </c>
      <c r="G95" s="17">
        <f t="shared" si="15"/>
        <v>48761</v>
      </c>
      <c r="H95" s="13">
        <f t="shared" si="20"/>
        <v>150.22241219861178</v>
      </c>
      <c r="I95" s="7">
        <f>H95*FV!$B$29</f>
        <v>53913.884234735087</v>
      </c>
      <c r="J95" s="20">
        <f t="shared" si="22"/>
        <v>0.11805046752688156</v>
      </c>
      <c r="K95" s="20">
        <f t="shared" si="23"/>
        <v>0</v>
      </c>
      <c r="L95" s="19">
        <f>IF(FV!$F$11="Autoconsumo",FV!$I$13,0)</f>
        <v>0.25</v>
      </c>
      <c r="M95" s="7">
        <f>IF(FV!$F$11="Immissione",I95*J95,I95*J95*(1-FV!$F$13/100))+I95*K95*$C$20/100+L95*I95*FV!$F$13/100</f>
        <v>9921.5151493922094</v>
      </c>
      <c r="N95" s="7">
        <f t="shared" si="21"/>
        <v>-618.38415321673585</v>
      </c>
      <c r="O95" s="8">
        <f>-IF(G95-$G$4&lt;=366*FV!$I$19,FV!$E$34,0)</f>
        <v>0</v>
      </c>
      <c r="P95" s="8">
        <f t="shared" si="16"/>
        <v>9303.1309961754741</v>
      </c>
      <c r="Q95" s="8">
        <f t="shared" si="17"/>
        <v>5909.0479806082085</v>
      </c>
      <c r="R95" s="8">
        <f t="shared" si="19"/>
        <v>135933.96116925994</v>
      </c>
      <c r="AI95" s="32">
        <f t="shared" si="18"/>
        <v>45295.83333333311</v>
      </c>
      <c r="AJ95" s="33">
        <v>118.1</v>
      </c>
      <c r="AK95" s="33">
        <f>MIN(CalcoliFV!$AN$7,CalcoliFV!$AO$7+MAX(0,180-AJ95)+4)</f>
        <v>110</v>
      </c>
    </row>
    <row r="96" spans="6:37" x14ac:dyDescent="0.3">
      <c r="F96" s="3">
        <v>92</v>
      </c>
      <c r="G96" s="17">
        <f t="shared" si="15"/>
        <v>48792</v>
      </c>
      <c r="H96" s="13">
        <f t="shared" si="20"/>
        <v>146.31710113737316</v>
      </c>
      <c r="I96" s="7">
        <f>H96*FV!$B$29</f>
        <v>52512.292518993781</v>
      </c>
      <c r="J96" s="20">
        <f t="shared" si="22"/>
        <v>0.13150068354838709</v>
      </c>
      <c r="K96" s="20">
        <f t="shared" si="23"/>
        <v>0</v>
      </c>
      <c r="L96" s="19">
        <f>IF(FV!$F$11="Autoconsumo",FV!$I$13,0)</f>
        <v>0.25</v>
      </c>
      <c r="M96" s="7">
        <f>IF(FV!$F$11="Immissione",I96*J96,I96*J96*(1-FV!$F$13/100))+I96*K96*$C$20/100+L96*I96*FV!$F$13/100</f>
        <v>10016.73774534449</v>
      </c>
      <c r="N96" s="7">
        <f t="shared" si="21"/>
        <v>-618.38415321673585</v>
      </c>
      <c r="O96" s="8">
        <f>-IF(G96-$G$4&lt;=366*FV!$I$19,FV!$E$34,0)</f>
        <v>0</v>
      </c>
      <c r="P96" s="8">
        <f t="shared" si="16"/>
        <v>9398.3535921277544</v>
      </c>
      <c r="Q96" s="8">
        <f t="shared" si="17"/>
        <v>5939.8311387239319</v>
      </c>
      <c r="R96" s="8">
        <f t="shared" si="19"/>
        <v>141873.79230798388</v>
      </c>
      <c r="AI96" s="32">
        <f t="shared" si="18"/>
        <v>45295.874999999774</v>
      </c>
      <c r="AJ96" s="33">
        <v>112.99</v>
      </c>
      <c r="AK96" s="33">
        <f>MIN(CalcoliFV!$AN$7,CalcoliFV!$AO$7+MAX(0,180-AJ96)+4)</f>
        <v>110</v>
      </c>
    </row>
    <row r="97" spans="6:37" x14ac:dyDescent="0.3">
      <c r="F97" s="3">
        <v>93</v>
      </c>
      <c r="G97" s="17">
        <f t="shared" si="15"/>
        <v>48823</v>
      </c>
      <c r="H97" s="13">
        <f t="shared" si="20"/>
        <v>125.88496645466083</v>
      </c>
      <c r="I97" s="7">
        <f>H97*FV!$B$29</f>
        <v>45179.327165622577</v>
      </c>
      <c r="J97" s="20">
        <f t="shared" si="22"/>
        <v>0.11820054572222222</v>
      </c>
      <c r="K97" s="20">
        <f t="shared" si="23"/>
        <v>0</v>
      </c>
      <c r="L97" s="19">
        <f>IF(FV!$F$11="Autoconsumo",FV!$I$13,0)</f>
        <v>0.25</v>
      </c>
      <c r="M97" s="7">
        <f>IF(FV!$F$11="Immissione",I97*J97,I97*J97*(1-FV!$F$13/100))+I97*K97*$C$20/100+L97*I97*FV!$F$13/100</f>
        <v>8317.5264588725258</v>
      </c>
      <c r="N97" s="7">
        <f t="shared" si="21"/>
        <v>-618.38415321673585</v>
      </c>
      <c r="O97" s="8">
        <f>-IF(G97-$G$4&lt;=366*FV!$I$19,FV!$E$34,0)</f>
        <v>0</v>
      </c>
      <c r="P97" s="8">
        <f t="shared" si="16"/>
        <v>7699.1423056557896</v>
      </c>
      <c r="Q97" s="8">
        <f t="shared" si="17"/>
        <v>4841.7081075554297</v>
      </c>
      <c r="R97" s="8">
        <f t="shared" si="19"/>
        <v>146715.50041553931</v>
      </c>
      <c r="AI97" s="32">
        <f t="shared" si="18"/>
        <v>45295.916666666439</v>
      </c>
      <c r="AJ97" s="33">
        <v>107.05</v>
      </c>
      <c r="AK97" s="33">
        <f>MIN(CalcoliFV!$AN$7,CalcoliFV!$AO$7+MAX(0,180-AJ97)+4)</f>
        <v>110</v>
      </c>
    </row>
    <row r="98" spans="6:37" x14ac:dyDescent="0.3">
      <c r="F98" s="3">
        <v>94</v>
      </c>
      <c r="G98" s="17">
        <f t="shared" si="15"/>
        <v>48853</v>
      </c>
      <c r="H98" s="13">
        <f t="shared" si="20"/>
        <v>107.40548730256786</v>
      </c>
      <c r="I98" s="7">
        <f>H98*FV!$B$29</f>
        <v>38547.15767012204</v>
      </c>
      <c r="J98" s="20">
        <f t="shared" si="22"/>
        <v>0.11807660579301078</v>
      </c>
      <c r="K98" s="20">
        <f t="shared" si="23"/>
        <v>0</v>
      </c>
      <c r="L98" s="19">
        <f>IF(FV!$F$11="Autoconsumo",FV!$I$13,0)</f>
        <v>0.25</v>
      </c>
      <c r="M98" s="7">
        <f>IF(FV!$F$11="Immissione",I98*J98,I98*J98*(1-FV!$F$13/100))+I98*K98*$C$20/100+L98*I98*FV!$F$13/100</f>
        <v>7094.153479093271</v>
      </c>
      <c r="N98" s="7">
        <f t="shared" si="21"/>
        <v>-618.38415321673585</v>
      </c>
      <c r="O98" s="8">
        <f>-IF(G98-$G$4&lt;=366*FV!$I$19,FV!$E$34,0)</f>
        <v>0</v>
      </c>
      <c r="P98" s="8">
        <f t="shared" si="16"/>
        <v>6475.7693258765348</v>
      </c>
      <c r="Q98" s="8">
        <f t="shared" si="17"/>
        <v>4052.1131614225674</v>
      </c>
      <c r="R98" s="8">
        <f t="shared" si="19"/>
        <v>150767.61357696188</v>
      </c>
      <c r="AI98" s="32">
        <f t="shared" si="18"/>
        <v>45295.958333333103</v>
      </c>
      <c r="AJ98" s="33">
        <v>105.59</v>
      </c>
      <c r="AK98" s="33">
        <f>MIN(CalcoliFV!$AN$7,CalcoliFV!$AO$7+MAX(0,180-AJ98)+4)</f>
        <v>110</v>
      </c>
    </row>
    <row r="99" spans="6:37" x14ac:dyDescent="0.3">
      <c r="F99" s="3">
        <v>95</v>
      </c>
      <c r="G99" s="17">
        <f t="shared" si="15"/>
        <v>48884</v>
      </c>
      <c r="H99" s="13">
        <f t="shared" si="20"/>
        <v>72.946305402314906</v>
      </c>
      <c r="I99" s="7">
        <f>H99*FV!$B$29</f>
        <v>26179.972796684862</v>
      </c>
      <c r="J99" s="20">
        <f t="shared" si="22"/>
        <v>0.1308803764722222</v>
      </c>
      <c r="K99" s="20">
        <f t="shared" si="23"/>
        <v>0</v>
      </c>
      <c r="L99" s="19">
        <f>IF(FV!$F$11="Autoconsumo",FV!$I$13,0)</f>
        <v>0.25</v>
      </c>
      <c r="M99" s="7">
        <f>IF(FV!$F$11="Immissione",I99*J99,I99*J99*(1-FV!$F$13/100))+I99*K99*$C$20/100+L99*I99*FV!$F$13/100</f>
        <v>4985.7189474169336</v>
      </c>
      <c r="N99" s="7">
        <f t="shared" si="21"/>
        <v>-618.38415321673585</v>
      </c>
      <c r="O99" s="8">
        <f>-IF(G99-$G$4&lt;=366*FV!$I$19,FV!$E$34,0)</f>
        <v>0</v>
      </c>
      <c r="P99" s="8">
        <f t="shared" si="16"/>
        <v>4367.3347942001974</v>
      </c>
      <c r="Q99" s="8">
        <f t="shared" si="17"/>
        <v>2719.1966640647738</v>
      </c>
      <c r="R99" s="8">
        <f t="shared" si="19"/>
        <v>153486.81024102666</v>
      </c>
      <c r="AI99" s="32">
        <f t="shared" si="18"/>
        <v>45295.999999999767</v>
      </c>
      <c r="AJ99" s="33">
        <v>97.98</v>
      </c>
      <c r="AK99" s="33">
        <f>MIN(CalcoliFV!$AN$7,CalcoliFV!$AO$7+MAX(0,180-AJ99)+4)</f>
        <v>110</v>
      </c>
    </row>
    <row r="100" spans="6:37" x14ac:dyDescent="0.3">
      <c r="F100" s="3">
        <v>96</v>
      </c>
      <c r="G100" s="17">
        <f t="shared" si="15"/>
        <v>48914</v>
      </c>
      <c r="H100" s="13">
        <f t="shared" si="20"/>
        <v>65.258313820407921</v>
      </c>
      <c r="I100" s="7">
        <f>H100*FV!$B$29</f>
        <v>23420.800699271414</v>
      </c>
      <c r="J100" s="20">
        <f t="shared" si="22"/>
        <v>0.13563206087365615</v>
      </c>
      <c r="K100" s="20">
        <f t="shared" si="23"/>
        <v>0</v>
      </c>
      <c r="L100" s="19">
        <f>IF(FV!$F$11="Autoconsumo",FV!$I$13,0)</f>
        <v>0.25</v>
      </c>
      <c r="M100" s="7">
        <f>IF(FV!$F$11="Immissione",I100*J100,I100*J100*(1-FV!$F$13/100))+I100*K100*$C$20/100+L100*I100*FV!$F$13/100</f>
        <v>4515.905820485601</v>
      </c>
      <c r="N100" s="7">
        <f t="shared" si="21"/>
        <v>-618.38415321673585</v>
      </c>
      <c r="O100" s="8">
        <f>-IF(G100-$G$4&lt;=366*FV!$I$19,FV!$E$34,0)</f>
        <v>0</v>
      </c>
      <c r="P100" s="8">
        <f t="shared" si="16"/>
        <v>3897.5216672688653</v>
      </c>
      <c r="Q100" s="8">
        <f t="shared" si="17"/>
        <v>2414.6078576815121</v>
      </c>
      <c r="R100" s="8">
        <f t="shared" si="19"/>
        <v>155901.41809870818</v>
      </c>
      <c r="AI100" s="32">
        <f t="shared" si="18"/>
        <v>45296.041666666431</v>
      </c>
      <c r="AJ100" s="33">
        <v>86.075149999999994</v>
      </c>
      <c r="AK100" s="33">
        <f>MIN(CalcoliFV!$AN$7,CalcoliFV!$AO$7+MAX(0,180-AJ100)+4)</f>
        <v>110</v>
      </c>
    </row>
    <row r="101" spans="6:37" x14ac:dyDescent="0.3">
      <c r="F101" s="3">
        <v>97</v>
      </c>
      <c r="G101" s="17">
        <f t="shared" si="15"/>
        <v>48945</v>
      </c>
      <c r="H101" s="13">
        <f t="shared" si="20"/>
        <v>74.139642058841446</v>
      </c>
      <c r="I101" s="7">
        <f>H101*FV!$B$29</f>
        <v>26608.253859486438</v>
      </c>
      <c r="J101" s="20">
        <f t="shared" si="22"/>
        <v>9.9125363508064529E-2</v>
      </c>
      <c r="K101" s="20">
        <f t="shared" si="23"/>
        <v>0</v>
      </c>
      <c r="L101" s="19">
        <f>IF(FV!$F$11="Autoconsumo",FV!$I$13,0)</f>
        <v>0.25</v>
      </c>
      <c r="M101" s="7">
        <f>IF(FV!$F$11="Immissione",I101*J101,I101*J101*(1-FV!$F$13/100))+I101*K101*$C$20/100+L101*I101*FV!$F$13/100</f>
        <v>4644.8081505040318</v>
      </c>
      <c r="N101" s="7">
        <f t="shared" si="21"/>
        <v>-630.75183628107061</v>
      </c>
      <c r="O101" s="8">
        <f>-IF(G101-$G$4&lt;=366*FV!$I$19,FV!$E$34,0)</f>
        <v>0</v>
      </c>
      <c r="P101" s="8">
        <f t="shared" si="16"/>
        <v>4014.0563142229612</v>
      </c>
      <c r="Q101" s="8">
        <f t="shared" si="17"/>
        <v>2474.4316991695923</v>
      </c>
      <c r="R101" s="8">
        <f t="shared" si="19"/>
        <v>158375.84979787777</v>
      </c>
      <c r="AI101" s="32">
        <f t="shared" si="18"/>
        <v>45296.083333333096</v>
      </c>
      <c r="AJ101" s="33">
        <v>88.959800000000001</v>
      </c>
      <c r="AK101" s="33">
        <f>MIN(CalcoliFV!$AN$7,CalcoliFV!$AO$7+MAX(0,180-AJ101)+4)</f>
        <v>110</v>
      </c>
    </row>
    <row r="102" spans="6:37" x14ac:dyDescent="0.3">
      <c r="F102" s="3">
        <v>98</v>
      </c>
      <c r="G102" s="17">
        <f t="shared" si="15"/>
        <v>48976</v>
      </c>
      <c r="H102" s="13">
        <f t="shared" si="20"/>
        <v>88.002694511165643</v>
      </c>
      <c r="I102" s="7">
        <f>H102*FV!$B$29</f>
        <v>31583.616683953012</v>
      </c>
      <c r="J102" s="20">
        <f t="shared" si="22"/>
        <v>8.7223887945402298E-2</v>
      </c>
      <c r="K102" s="20">
        <f t="shared" si="23"/>
        <v>0</v>
      </c>
      <c r="L102" s="19">
        <f>IF(FV!$F$11="Autoconsumo",FV!$I$13,0)</f>
        <v>0.25</v>
      </c>
      <c r="M102" s="7">
        <f>IF(FV!$F$11="Immissione",I102*J102,I102*J102*(1-FV!$F$13/100))+I102*K102*$C$20/100+L102*I102*FV!$F$13/100</f>
        <v>5325.3750067699548</v>
      </c>
      <c r="N102" s="7">
        <f t="shared" si="21"/>
        <v>-630.75183628107061</v>
      </c>
      <c r="O102" s="8">
        <f>-IF(G102-$G$4&lt;=366*FV!$I$19,FV!$E$34,0)</f>
        <v>0</v>
      </c>
      <c r="P102" s="8">
        <f t="shared" si="16"/>
        <v>4694.6231704888842</v>
      </c>
      <c r="Q102" s="8">
        <f t="shared" si="17"/>
        <v>2879.5636708141424</v>
      </c>
      <c r="R102" s="8">
        <f t="shared" si="19"/>
        <v>161255.41346869193</v>
      </c>
      <c r="AI102" s="32">
        <f t="shared" si="18"/>
        <v>45296.12499999976</v>
      </c>
      <c r="AJ102" s="33">
        <v>78.5</v>
      </c>
      <c r="AK102" s="33">
        <f>MIN(CalcoliFV!$AN$7,CalcoliFV!$AO$7+MAX(0,180-AJ102)+4)</f>
        <v>110</v>
      </c>
    </row>
    <row r="103" spans="6:37" x14ac:dyDescent="0.3">
      <c r="F103" s="3">
        <v>99</v>
      </c>
      <c r="G103" s="17">
        <f t="shared" si="15"/>
        <v>49004</v>
      </c>
      <c r="H103" s="13">
        <f t="shared" si="20"/>
        <v>116.95835924740138</v>
      </c>
      <c r="I103" s="7">
        <f>H103*FV!$B$29</f>
        <v>41975.623666674335</v>
      </c>
      <c r="J103" s="20">
        <f t="shared" si="22"/>
        <v>8.9228761612903107E-2</v>
      </c>
      <c r="K103" s="20">
        <f t="shared" si="23"/>
        <v>0</v>
      </c>
      <c r="L103" s="19">
        <f>IF(FV!$F$11="Autoconsumo",FV!$I$13,0)</f>
        <v>0.25</v>
      </c>
      <c r="M103" s="7">
        <f>IF(FV!$F$11="Immissione",I103*J103,I103*J103*(1-FV!$F$13/100))+I103*K103*$C$20/100+L103*I103*FV!$F$13/100</f>
        <v>7119.6694171876006</v>
      </c>
      <c r="N103" s="7">
        <f t="shared" si="21"/>
        <v>-630.75183628107061</v>
      </c>
      <c r="O103" s="8">
        <f>-IF(G103-$G$4&lt;=366*FV!$I$19,FV!$E$34,0)</f>
        <v>0</v>
      </c>
      <c r="P103" s="8">
        <f t="shared" si="16"/>
        <v>6488.91758090653</v>
      </c>
      <c r="Q103" s="8">
        <f t="shared" si="17"/>
        <v>3960.3370077415702</v>
      </c>
      <c r="R103" s="8">
        <f t="shared" si="19"/>
        <v>165215.75047643349</v>
      </c>
      <c r="AI103" s="32">
        <f t="shared" si="18"/>
        <v>45296.166666666424</v>
      </c>
      <c r="AJ103" s="33">
        <v>78.5</v>
      </c>
      <c r="AK103" s="33">
        <f>MIN(CalcoliFV!$AN$7,CalcoliFV!$AO$7+MAX(0,180-AJ103)+4)</f>
        <v>110</v>
      </c>
    </row>
    <row r="104" spans="6:37" x14ac:dyDescent="0.3">
      <c r="F104" s="3">
        <v>100</v>
      </c>
      <c r="G104" s="17">
        <f t="shared" si="15"/>
        <v>49035</v>
      </c>
      <c r="H104" s="13">
        <f t="shared" si="20"/>
        <v>126.10966333745966</v>
      </c>
      <c r="I104" s="7">
        <f>H104*FV!$B$29</f>
        <v>45259.969471586257</v>
      </c>
      <c r="J104" s="20">
        <f t="shared" si="22"/>
        <v>8.69239064583332E-2</v>
      </c>
      <c r="K104" s="20">
        <f t="shared" si="23"/>
        <v>0</v>
      </c>
      <c r="L104" s="19">
        <f>IF(FV!$F$11="Autoconsumo",FV!$I$13,0)</f>
        <v>0.25</v>
      </c>
      <c r="M104" s="7">
        <f>IF(FV!$F$11="Immissione",I104*J104,I104*J104*(1-FV!$F$13/100))+I104*K104*$C$20/100+L104*I104*FV!$F$13/100</f>
        <v>7624.582860275872</v>
      </c>
      <c r="N104" s="7">
        <f t="shared" si="21"/>
        <v>-630.75183628107061</v>
      </c>
      <c r="O104" s="8">
        <f>-IF(G104-$G$4&lt;=366*FV!$I$19,FV!$E$34,0)</f>
        <v>0</v>
      </c>
      <c r="P104" s="8">
        <f t="shared" si="16"/>
        <v>6993.8310239948014</v>
      </c>
      <c r="Q104" s="8">
        <f t="shared" si="17"/>
        <v>4247.2610956473636</v>
      </c>
      <c r="R104" s="8">
        <f t="shared" si="19"/>
        <v>169463.01157208084</v>
      </c>
      <c r="AI104" s="32">
        <f t="shared" si="18"/>
        <v>45296.208333333088</v>
      </c>
      <c r="AJ104" s="33">
        <v>79.39</v>
      </c>
      <c r="AK104" s="33">
        <f>MIN(CalcoliFV!$AN$7,CalcoliFV!$AO$7+MAX(0,180-AJ104)+4)</f>
        <v>110</v>
      </c>
    </row>
    <row r="105" spans="6:37" x14ac:dyDescent="0.3">
      <c r="F105" s="3">
        <v>101</v>
      </c>
      <c r="G105" s="17">
        <f t="shared" si="15"/>
        <v>49065</v>
      </c>
      <c r="H105" s="13">
        <f t="shared" si="20"/>
        <v>131.67553341479768</v>
      </c>
      <c r="I105" s="7">
        <f>H105*FV!$B$29</f>
        <v>47257.525432932693</v>
      </c>
      <c r="J105" s="20">
        <f t="shared" si="22"/>
        <v>9.5647650322580477E-2</v>
      </c>
      <c r="K105" s="20">
        <f t="shared" si="23"/>
        <v>0</v>
      </c>
      <c r="L105" s="19">
        <f>IF(FV!$F$11="Autoconsumo",FV!$I$13,0)</f>
        <v>0.25</v>
      </c>
      <c r="M105" s="7">
        <f>IF(FV!$F$11="Immissione",I105*J105,I105*J105*(1-FV!$F$13/100))+I105*K105*$C$20/100+L105*I105*FV!$F$13/100</f>
        <v>8167.2263129763869</v>
      </c>
      <c r="N105" s="7">
        <f t="shared" si="21"/>
        <v>-630.75183628107061</v>
      </c>
      <c r="O105" s="8">
        <f>-IF(G105-$G$4&lt;=366*FV!$I$19,FV!$E$34,0)</f>
        <v>0</v>
      </c>
      <c r="P105" s="8">
        <f t="shared" si="16"/>
        <v>7536.4744766953163</v>
      </c>
      <c r="Q105" s="8">
        <f t="shared" si="17"/>
        <v>4554.0311329833094</v>
      </c>
      <c r="R105" s="8">
        <f t="shared" si="19"/>
        <v>174017.04270506414</v>
      </c>
      <c r="AI105" s="32">
        <f t="shared" si="18"/>
        <v>45296.249999999753</v>
      </c>
      <c r="AJ105" s="33">
        <v>79.599999999999994</v>
      </c>
      <c r="AK105" s="33">
        <f>MIN(CalcoliFV!$AN$7,CalcoliFV!$AO$7+MAX(0,180-AJ105)+4)</f>
        <v>110</v>
      </c>
    </row>
    <row r="106" spans="6:37" x14ac:dyDescent="0.3">
      <c r="F106" s="3">
        <v>102</v>
      </c>
      <c r="G106" s="17">
        <f t="shared" si="15"/>
        <v>49096</v>
      </c>
      <c r="H106" s="13">
        <f t="shared" si="20"/>
        <v>137.28833325670004</v>
      </c>
      <c r="I106" s="7">
        <f>H106*FV!$B$29</f>
        <v>49271.924193278646</v>
      </c>
      <c r="J106" s="20">
        <f t="shared" si="22"/>
        <v>0.10593118804166643</v>
      </c>
      <c r="K106" s="20">
        <f t="shared" si="23"/>
        <v>0</v>
      </c>
      <c r="L106" s="19">
        <f>IF(FV!$F$11="Autoconsumo",FV!$I$13,0)</f>
        <v>0.25</v>
      </c>
      <c r="M106" s="7">
        <f>IF(FV!$F$11="Immissione",I106*J106,I106*J106*(1-FV!$F$13/100))+I106*K106*$C$20/100+L106*I106*FV!$F$13/100</f>
        <v>8768.7072576062983</v>
      </c>
      <c r="N106" s="7">
        <f t="shared" si="21"/>
        <v>-630.75183628107061</v>
      </c>
      <c r="O106" s="8">
        <f>-IF(G106-$G$4&lt;=366*FV!$I$19,FV!$E$34,0)</f>
        <v>0</v>
      </c>
      <c r="P106" s="8">
        <f t="shared" si="16"/>
        <v>8137.9554213252277</v>
      </c>
      <c r="Q106" s="8">
        <f t="shared" si="17"/>
        <v>4893.0201850854037</v>
      </c>
      <c r="R106" s="8">
        <f t="shared" si="19"/>
        <v>178910.06289014954</v>
      </c>
      <c r="AI106" s="32">
        <f t="shared" si="18"/>
        <v>45296.291666666417</v>
      </c>
      <c r="AJ106" s="33">
        <v>103.46</v>
      </c>
      <c r="AK106" s="33">
        <f>MIN(CalcoliFV!$AN$7,CalcoliFV!$AO$7+MAX(0,180-AJ106)+4)</f>
        <v>110</v>
      </c>
    </row>
    <row r="107" spans="6:37" x14ac:dyDescent="0.3">
      <c r="F107" s="3">
        <v>103</v>
      </c>
      <c r="G107" s="17">
        <f t="shared" si="15"/>
        <v>49126</v>
      </c>
      <c r="H107" s="13">
        <f t="shared" si="20"/>
        <v>149.47130013761873</v>
      </c>
      <c r="I107" s="7">
        <f>H107*FV!$B$29</f>
        <v>53644.314813561417</v>
      </c>
      <c r="J107" s="20">
        <f t="shared" si="22"/>
        <v>0.11805046752688156</v>
      </c>
      <c r="K107" s="20">
        <f t="shared" si="23"/>
        <v>0</v>
      </c>
      <c r="L107" s="19">
        <f>IF(FV!$F$11="Autoconsumo",FV!$I$13,0)</f>
        <v>0.25</v>
      </c>
      <c r="M107" s="7">
        <f>IF(FV!$F$11="Immissione",I107*J107,I107*J107*(1-FV!$F$13/100))+I107*K107*$C$20/100+L107*I107*FV!$F$13/100</f>
        <v>9871.9075736452487</v>
      </c>
      <c r="N107" s="7">
        <f t="shared" si="21"/>
        <v>-630.75183628107061</v>
      </c>
      <c r="O107" s="8">
        <f>-IF(G107-$G$4&lt;=366*FV!$I$19,FV!$E$34,0)</f>
        <v>0</v>
      </c>
      <c r="P107" s="8">
        <f t="shared" si="16"/>
        <v>9241.1557373641772</v>
      </c>
      <c r="Q107" s="8">
        <f t="shared" si="17"/>
        <v>5528.6860426602807</v>
      </c>
      <c r="R107" s="8">
        <f t="shared" si="19"/>
        <v>184438.74893280983</v>
      </c>
      <c r="AI107" s="32">
        <f t="shared" si="18"/>
        <v>45296.333333333081</v>
      </c>
      <c r="AJ107" s="33">
        <v>111.19</v>
      </c>
      <c r="AK107" s="33">
        <f>MIN(CalcoliFV!$AN$7,CalcoliFV!$AO$7+MAX(0,180-AJ107)+4)</f>
        <v>110</v>
      </c>
    </row>
    <row r="108" spans="6:37" x14ac:dyDescent="0.3">
      <c r="F108" s="3">
        <v>104</v>
      </c>
      <c r="G108" s="17">
        <f t="shared" si="15"/>
        <v>49157</v>
      </c>
      <c r="H108" s="13">
        <f t="shared" si="20"/>
        <v>145.58551563168629</v>
      </c>
      <c r="I108" s="7">
        <f>H108*FV!$B$29</f>
        <v>52249.731056398814</v>
      </c>
      <c r="J108" s="20">
        <f t="shared" si="22"/>
        <v>0.13150068354838709</v>
      </c>
      <c r="K108" s="20">
        <f t="shared" si="23"/>
        <v>0</v>
      </c>
      <c r="L108" s="19">
        <f>IF(FV!$F$11="Autoconsumo",FV!$I$13,0)</f>
        <v>0.25</v>
      </c>
      <c r="M108" s="7">
        <f>IF(FV!$F$11="Immissione",I108*J108,I108*J108*(1-FV!$F$13/100))+I108*K108*$C$20/100+L108*I108*FV!$F$13/100</f>
        <v>9966.6540566177682</v>
      </c>
      <c r="N108" s="7">
        <f t="shared" si="21"/>
        <v>-630.75183628107061</v>
      </c>
      <c r="O108" s="8">
        <f>-IF(G108-$G$4&lt;=366*FV!$I$19,FV!$E$34,0)</f>
        <v>0</v>
      </c>
      <c r="P108" s="8">
        <f t="shared" si="16"/>
        <v>9335.9022203366985</v>
      </c>
      <c r="Q108" s="8">
        <f t="shared" si="17"/>
        <v>5557.5819043989941</v>
      </c>
      <c r="R108" s="8">
        <f t="shared" si="19"/>
        <v>189996.33083720884</v>
      </c>
      <c r="AI108" s="32">
        <f t="shared" si="18"/>
        <v>45296.374999999745</v>
      </c>
      <c r="AJ108" s="33">
        <v>115</v>
      </c>
      <c r="AK108" s="33">
        <f>MIN(CalcoliFV!$AN$7,CalcoliFV!$AO$7+MAX(0,180-AJ108)+4)</f>
        <v>110</v>
      </c>
    </row>
    <row r="109" spans="6:37" x14ac:dyDescent="0.3">
      <c r="F109" s="3">
        <v>105</v>
      </c>
      <c r="G109" s="17">
        <f t="shared" si="15"/>
        <v>49188</v>
      </c>
      <c r="H109" s="13">
        <f t="shared" si="20"/>
        <v>125.25554162238753</v>
      </c>
      <c r="I109" s="7">
        <f>H109*FV!$B$29</f>
        <v>44953.430529794467</v>
      </c>
      <c r="J109" s="20">
        <f t="shared" si="22"/>
        <v>0.11820054572222222</v>
      </c>
      <c r="K109" s="20">
        <f t="shared" si="23"/>
        <v>0</v>
      </c>
      <c r="L109" s="19">
        <f>IF(FV!$F$11="Autoconsumo",FV!$I$13,0)</f>
        <v>0.25</v>
      </c>
      <c r="M109" s="7">
        <f>IF(FV!$F$11="Immissione",I109*J109,I109*J109*(1-FV!$F$13/100))+I109*K109*$C$20/100+L109*I109*FV!$F$13/100</f>
        <v>8275.9388265781636</v>
      </c>
      <c r="N109" s="7">
        <f t="shared" si="21"/>
        <v>-630.75183628107061</v>
      </c>
      <c r="O109" s="8">
        <f>-IF(G109-$G$4&lt;=366*FV!$I$19,FV!$E$34,0)</f>
        <v>0</v>
      </c>
      <c r="P109" s="8">
        <f t="shared" si="16"/>
        <v>7645.186990297093</v>
      </c>
      <c r="Q109" s="8">
        <f t="shared" si="17"/>
        <v>4528.4713833777678</v>
      </c>
      <c r="R109" s="8">
        <f t="shared" si="19"/>
        <v>194524.8022205866</v>
      </c>
      <c r="AI109" s="32">
        <f t="shared" si="18"/>
        <v>45296.41666666641</v>
      </c>
      <c r="AJ109" s="33">
        <v>120.4</v>
      </c>
      <c r="AK109" s="33">
        <f>MIN(CalcoliFV!$AN$7,CalcoliFV!$AO$7+MAX(0,180-AJ109)+4)</f>
        <v>110</v>
      </c>
    </row>
    <row r="110" spans="6:37" x14ac:dyDescent="0.3">
      <c r="F110" s="3">
        <v>106</v>
      </c>
      <c r="G110" s="17">
        <f t="shared" si="15"/>
        <v>49218</v>
      </c>
      <c r="H110" s="13">
        <f t="shared" si="20"/>
        <v>106.86845986605502</v>
      </c>
      <c r="I110" s="7">
        <f>H110*FV!$B$29</f>
        <v>38354.421881771428</v>
      </c>
      <c r="J110" s="20">
        <f t="shared" si="22"/>
        <v>0.11807660579301078</v>
      </c>
      <c r="K110" s="20">
        <f t="shared" si="23"/>
        <v>0</v>
      </c>
      <c r="L110" s="19">
        <f>IF(FV!$F$11="Autoconsumo",FV!$I$13,0)</f>
        <v>0.25</v>
      </c>
      <c r="M110" s="7">
        <f>IF(FV!$F$11="Immissione",I110*J110,I110*J110*(1-FV!$F$13/100))+I110*K110*$C$20/100+L110*I110*FV!$F$13/100</f>
        <v>7058.6827116978038</v>
      </c>
      <c r="N110" s="7">
        <f t="shared" si="21"/>
        <v>-630.75183628107061</v>
      </c>
      <c r="O110" s="8">
        <f>-IF(G110-$G$4&lt;=366*FV!$I$19,FV!$E$34,0)</f>
        <v>0</v>
      </c>
      <c r="P110" s="8">
        <f t="shared" si="16"/>
        <v>6427.9308754167332</v>
      </c>
      <c r="Q110" s="8">
        <f t="shared" si="17"/>
        <v>3788.5118640442383</v>
      </c>
      <c r="R110" s="8">
        <f t="shared" si="19"/>
        <v>198313.31408463084</v>
      </c>
      <c r="AI110" s="32">
        <f t="shared" si="18"/>
        <v>45296.458333333074</v>
      </c>
      <c r="AJ110" s="33">
        <v>114.72</v>
      </c>
      <c r="AK110" s="33">
        <f>MIN(CalcoliFV!$AN$7,CalcoliFV!$AO$7+MAX(0,180-AJ110)+4)</f>
        <v>110</v>
      </c>
    </row>
    <row r="111" spans="6:37" x14ac:dyDescent="0.3">
      <c r="F111" s="3">
        <v>107</v>
      </c>
      <c r="G111" s="17">
        <f t="shared" si="15"/>
        <v>49249</v>
      </c>
      <c r="H111" s="13">
        <f t="shared" si="20"/>
        <v>72.581573875303334</v>
      </c>
      <c r="I111" s="7">
        <f>H111*FV!$B$29</f>
        <v>26049.072932701438</v>
      </c>
      <c r="J111" s="20">
        <f t="shared" si="22"/>
        <v>0.1308803764722222</v>
      </c>
      <c r="K111" s="20">
        <f t="shared" si="23"/>
        <v>0</v>
      </c>
      <c r="L111" s="19">
        <f>IF(FV!$F$11="Autoconsumo",FV!$I$13,0)</f>
        <v>0.25</v>
      </c>
      <c r="M111" s="7">
        <f>IF(FV!$F$11="Immissione",I111*J111,I111*J111*(1-FV!$F$13/100))+I111*K111*$C$20/100+L111*I111*FV!$F$13/100</f>
        <v>4960.7903526798482</v>
      </c>
      <c r="N111" s="7">
        <f t="shared" si="21"/>
        <v>-630.75183628107061</v>
      </c>
      <c r="O111" s="8">
        <f>-IF(G111-$G$4&lt;=366*FV!$I$19,FV!$E$34,0)</f>
        <v>0</v>
      </c>
      <c r="P111" s="8">
        <f t="shared" si="16"/>
        <v>4330.0385163987776</v>
      </c>
      <c r="Q111" s="8">
        <f t="shared" si="17"/>
        <v>2539.3534351503208</v>
      </c>
      <c r="R111" s="8">
        <f t="shared" si="19"/>
        <v>200852.66751978116</v>
      </c>
      <c r="AI111" s="32">
        <f t="shared" si="18"/>
        <v>45296.499999999738</v>
      </c>
      <c r="AJ111" s="33">
        <v>112.89</v>
      </c>
      <c r="AK111" s="33">
        <f>MIN(CalcoliFV!$AN$7,CalcoliFV!$AO$7+MAX(0,180-AJ111)+4)</f>
        <v>110</v>
      </c>
    </row>
    <row r="112" spans="6:37" x14ac:dyDescent="0.3">
      <c r="F112" s="3">
        <v>108</v>
      </c>
      <c r="G112" s="17">
        <f t="shared" si="15"/>
        <v>49279</v>
      </c>
      <c r="H112" s="13">
        <f t="shared" si="20"/>
        <v>64.932022251305881</v>
      </c>
      <c r="I112" s="7">
        <f>H112*FV!$B$29</f>
        <v>23303.696695775059</v>
      </c>
      <c r="J112" s="20">
        <f t="shared" si="22"/>
        <v>0.13563206087365615</v>
      </c>
      <c r="K112" s="20">
        <f t="shared" si="23"/>
        <v>0</v>
      </c>
      <c r="L112" s="19">
        <f>IF(FV!$F$11="Autoconsumo",FV!$I$13,0)</f>
        <v>0.25</v>
      </c>
      <c r="M112" s="7">
        <f>IF(FV!$F$11="Immissione",I112*J112,I112*J112*(1-FV!$F$13/100))+I112*K112*$C$20/100+L112*I112*FV!$F$13/100</f>
        <v>4493.3262913831732</v>
      </c>
      <c r="N112" s="7">
        <f t="shared" si="21"/>
        <v>-630.75183628107061</v>
      </c>
      <c r="O112" s="8">
        <f>-IF(G112-$G$4&lt;=366*FV!$I$19,FV!$E$34,0)</f>
        <v>0</v>
      </c>
      <c r="P112" s="8">
        <f t="shared" si="16"/>
        <v>3862.5744551021025</v>
      </c>
      <c r="Q112" s="8">
        <f t="shared" si="17"/>
        <v>2253.9391870666882</v>
      </c>
      <c r="R112" s="8">
        <f t="shared" si="19"/>
        <v>203106.60670684784</v>
      </c>
      <c r="AI112" s="32">
        <f t="shared" si="18"/>
        <v>45296.541666666402</v>
      </c>
      <c r="AJ112" s="33">
        <v>112.48</v>
      </c>
      <c r="AK112" s="33">
        <f>MIN(CalcoliFV!$AN$7,CalcoliFV!$AO$7+MAX(0,180-AJ112)+4)</f>
        <v>110</v>
      </c>
    </row>
    <row r="113" spans="6:37" x14ac:dyDescent="0.3">
      <c r="F113" s="3">
        <v>109</v>
      </c>
      <c r="G113" s="17">
        <f t="shared" si="15"/>
        <v>49310</v>
      </c>
      <c r="H113" s="13">
        <f t="shared" si="20"/>
        <v>73.768943848547238</v>
      </c>
      <c r="I113" s="7">
        <f>H113*FV!$B$29</f>
        <v>26475.212590189003</v>
      </c>
      <c r="J113" s="20">
        <f t="shared" si="22"/>
        <v>9.9125363508064529E-2</v>
      </c>
      <c r="K113" s="20">
        <f t="shared" si="23"/>
        <v>0</v>
      </c>
      <c r="L113" s="19">
        <f>IF(FV!$F$11="Autoconsumo",FV!$I$13,0)</f>
        <v>0.25</v>
      </c>
      <c r="M113" s="7">
        <f>IF(FV!$F$11="Immissione",I113*J113,I113*J113*(1-FV!$F$13/100))+I113*K113*$C$20/100+L113*I113*FV!$F$13/100</f>
        <v>4621.5841097515113</v>
      </c>
      <c r="N113" s="7">
        <f t="shared" si="21"/>
        <v>-643.366873006692</v>
      </c>
      <c r="O113" s="8">
        <f>-IF(G113-$G$4&lt;=366*FV!$I$19,FV!$E$34,0)</f>
        <v>0</v>
      </c>
      <c r="P113" s="8">
        <f t="shared" si="16"/>
        <v>3978.2172367448193</v>
      </c>
      <c r="Q113" s="8">
        <f t="shared" si="17"/>
        <v>2309.8711962412062</v>
      </c>
      <c r="R113" s="8">
        <f t="shared" si="19"/>
        <v>205416.47790308905</v>
      </c>
      <c r="AI113" s="32">
        <f t="shared" si="18"/>
        <v>45296.583333333067</v>
      </c>
      <c r="AJ113" s="33">
        <v>110.73</v>
      </c>
      <c r="AK113" s="33">
        <f>MIN(CalcoliFV!$AN$7,CalcoliFV!$AO$7+MAX(0,180-AJ113)+4)</f>
        <v>110</v>
      </c>
    </row>
    <row r="114" spans="6:37" x14ac:dyDescent="0.3">
      <c r="F114" s="3">
        <v>110</v>
      </c>
      <c r="G114" s="17">
        <f t="shared" si="15"/>
        <v>49341</v>
      </c>
      <c r="H114" s="13">
        <f t="shared" si="20"/>
        <v>87.56268103860981</v>
      </c>
      <c r="I114" s="7">
        <f>H114*FV!$B$29</f>
        <v>31425.698600533244</v>
      </c>
      <c r="J114" s="20">
        <f t="shared" si="22"/>
        <v>8.7223887945402298E-2</v>
      </c>
      <c r="K114" s="20">
        <f t="shared" si="23"/>
        <v>0</v>
      </c>
      <c r="L114" s="19">
        <f>IF(FV!$F$11="Autoconsumo",FV!$I$13,0)</f>
        <v>0.25</v>
      </c>
      <c r="M114" s="7">
        <f>IF(FV!$F$11="Immissione",I114*J114,I114*J114*(1-FV!$F$13/100))+I114*K114*$C$20/100+L114*I114*FV!$F$13/100</f>
        <v>5298.7481317361035</v>
      </c>
      <c r="N114" s="7">
        <f t="shared" si="21"/>
        <v>-643.366873006692</v>
      </c>
      <c r="O114" s="8">
        <f>-IF(G114-$G$4&lt;=366*FV!$I$19,FV!$E$34,0)</f>
        <v>0</v>
      </c>
      <c r="P114" s="8">
        <f t="shared" si="16"/>
        <v>4655.3812587294115</v>
      </c>
      <c r="Q114" s="8">
        <f t="shared" si="17"/>
        <v>2689.6047351672487</v>
      </c>
      <c r="R114" s="8">
        <f t="shared" si="19"/>
        <v>208106.08263825631</v>
      </c>
      <c r="AI114" s="32">
        <f t="shared" si="18"/>
        <v>45296.624999999731</v>
      </c>
      <c r="AJ114" s="33">
        <v>112</v>
      </c>
      <c r="AK114" s="33">
        <f>MIN(CalcoliFV!$AN$7,CalcoliFV!$AO$7+MAX(0,180-AJ114)+4)</f>
        <v>110</v>
      </c>
    </row>
    <row r="115" spans="6:37" x14ac:dyDescent="0.3">
      <c r="F115" s="3">
        <v>111</v>
      </c>
      <c r="G115" s="17">
        <f t="shared" si="15"/>
        <v>49369</v>
      </c>
      <c r="H115" s="13">
        <f t="shared" si="20"/>
        <v>116.37356745116436</v>
      </c>
      <c r="I115" s="7">
        <f>H115*FV!$B$29</f>
        <v>41765.745548340958</v>
      </c>
      <c r="J115" s="20">
        <f t="shared" si="22"/>
        <v>8.9228761612903107E-2</v>
      </c>
      <c r="K115" s="20">
        <f t="shared" si="23"/>
        <v>0</v>
      </c>
      <c r="L115" s="19">
        <f>IF(FV!$F$11="Autoconsumo",FV!$I$13,0)</f>
        <v>0.25</v>
      </c>
      <c r="M115" s="7">
        <f>IF(FV!$F$11="Immissione",I115*J115,I115*J115*(1-FV!$F$13/100))+I115*K115*$C$20/100+L115*I115*FV!$F$13/100</f>
        <v>7084.0710701016615</v>
      </c>
      <c r="N115" s="7">
        <f t="shared" si="21"/>
        <v>-643.366873006692</v>
      </c>
      <c r="O115" s="8">
        <f>-IF(G115-$G$4&lt;=366*FV!$I$19,FV!$E$34,0)</f>
        <v>0</v>
      </c>
      <c r="P115" s="8">
        <f t="shared" si="16"/>
        <v>6440.7041970949695</v>
      </c>
      <c r="Q115" s="8">
        <f t="shared" si="17"/>
        <v>3702.5463060802249</v>
      </c>
      <c r="R115" s="8">
        <f t="shared" si="19"/>
        <v>211808.62894433652</v>
      </c>
      <c r="AI115" s="32">
        <f t="shared" si="18"/>
        <v>45296.666666666395</v>
      </c>
      <c r="AJ115" s="33">
        <v>112.17447</v>
      </c>
      <c r="AK115" s="33">
        <f>MIN(CalcoliFV!$AN$7,CalcoliFV!$AO$7+MAX(0,180-AJ115)+4)</f>
        <v>110</v>
      </c>
    </row>
    <row r="116" spans="6:37" x14ac:dyDescent="0.3">
      <c r="F116" s="3">
        <v>112</v>
      </c>
      <c r="G116" s="17">
        <f t="shared" si="15"/>
        <v>49400</v>
      </c>
      <c r="H116" s="13">
        <f t="shared" si="20"/>
        <v>125.47911502077237</v>
      </c>
      <c r="I116" s="7">
        <f>H116*FV!$B$29</f>
        <v>45033.669624228329</v>
      </c>
      <c r="J116" s="20">
        <f t="shared" si="22"/>
        <v>8.69239064583332E-2</v>
      </c>
      <c r="K116" s="20">
        <f t="shared" si="23"/>
        <v>0</v>
      </c>
      <c r="L116" s="19">
        <f>IF(FV!$F$11="Autoconsumo",FV!$I$13,0)</f>
        <v>0.25</v>
      </c>
      <c r="M116" s="7">
        <f>IF(FV!$F$11="Immissione",I116*J116,I116*J116*(1-FV!$F$13/100))+I116*K116*$C$20/100+L116*I116*FV!$F$13/100</f>
        <v>7586.4599459744932</v>
      </c>
      <c r="N116" s="7">
        <f t="shared" si="21"/>
        <v>-643.366873006692</v>
      </c>
      <c r="O116" s="8">
        <f>-IF(G116-$G$4&lt;=366*FV!$I$19,FV!$E$34,0)</f>
        <v>0</v>
      </c>
      <c r="P116" s="8">
        <f t="shared" si="16"/>
        <v>6943.0930729678012</v>
      </c>
      <c r="Q116" s="8">
        <f t="shared" si="17"/>
        <v>3971.4954591862524</v>
      </c>
      <c r="R116" s="8">
        <f t="shared" si="19"/>
        <v>215780.12440352279</v>
      </c>
      <c r="AI116" s="32">
        <f t="shared" si="18"/>
        <v>45296.708333333059</v>
      </c>
      <c r="AJ116" s="33">
        <v>113.85</v>
      </c>
      <c r="AK116" s="33">
        <f>MIN(CalcoliFV!$AN$7,CalcoliFV!$AO$7+MAX(0,180-AJ116)+4)</f>
        <v>110</v>
      </c>
    </row>
    <row r="117" spans="6:37" x14ac:dyDescent="0.3">
      <c r="F117" s="3">
        <v>113</v>
      </c>
      <c r="G117" s="17">
        <f t="shared" si="15"/>
        <v>49430</v>
      </c>
      <c r="H117" s="13">
        <f t="shared" si="20"/>
        <v>131.01715574772371</v>
      </c>
      <c r="I117" s="7">
        <f>H117*FV!$B$29</f>
        <v>47021.237805768033</v>
      </c>
      <c r="J117" s="20">
        <f t="shared" si="22"/>
        <v>9.5647650322580477E-2</v>
      </c>
      <c r="K117" s="20">
        <f t="shared" si="23"/>
        <v>0</v>
      </c>
      <c r="L117" s="19">
        <f>IF(FV!$F$11="Autoconsumo",FV!$I$13,0)</f>
        <v>0.25</v>
      </c>
      <c r="M117" s="7">
        <f>IF(FV!$F$11="Immissione",I117*J117,I117*J117*(1-FV!$F$13/100))+I117*K117*$C$20/100+L117*I117*FV!$F$13/100</f>
        <v>8126.3901814115043</v>
      </c>
      <c r="N117" s="7">
        <f t="shared" si="21"/>
        <v>-643.366873006692</v>
      </c>
      <c r="O117" s="8">
        <f>-IF(G117-$G$4&lt;=366*FV!$I$19,FV!$E$34,0)</f>
        <v>0</v>
      </c>
      <c r="P117" s="8">
        <f t="shared" si="16"/>
        <v>7483.0233084048123</v>
      </c>
      <c r="Q117" s="8">
        <f t="shared" si="17"/>
        <v>4259.0439286280498</v>
      </c>
      <c r="R117" s="8">
        <f t="shared" si="19"/>
        <v>220039.16833215085</v>
      </c>
      <c r="AI117" s="32">
        <f t="shared" si="18"/>
        <v>45296.749999999724</v>
      </c>
      <c r="AJ117" s="33">
        <v>120</v>
      </c>
      <c r="AK117" s="33">
        <f>MIN(CalcoliFV!$AN$7,CalcoliFV!$AO$7+MAX(0,180-AJ117)+4)</f>
        <v>110</v>
      </c>
    </row>
    <row r="118" spans="6:37" x14ac:dyDescent="0.3">
      <c r="F118" s="3">
        <v>114</v>
      </c>
      <c r="G118" s="17">
        <f t="shared" si="15"/>
        <v>49461</v>
      </c>
      <c r="H118" s="13">
        <f t="shared" si="20"/>
        <v>136.60189159041653</v>
      </c>
      <c r="I118" s="7">
        <f>H118*FV!$B$29</f>
        <v>49025.564572312251</v>
      </c>
      <c r="J118" s="20">
        <f t="shared" si="22"/>
        <v>0.10593118804166643</v>
      </c>
      <c r="K118" s="20">
        <f t="shared" si="23"/>
        <v>0</v>
      </c>
      <c r="L118" s="19">
        <f>IF(FV!$F$11="Autoconsumo",FV!$I$13,0)</f>
        <v>0.25</v>
      </c>
      <c r="M118" s="7">
        <f>IF(FV!$F$11="Immissione",I118*J118,I118*J118*(1-FV!$F$13/100))+I118*K118*$C$20/100+L118*I118*FV!$F$13/100</f>
        <v>8724.8637213182665</v>
      </c>
      <c r="N118" s="7">
        <f t="shared" si="21"/>
        <v>-643.366873006692</v>
      </c>
      <c r="O118" s="8">
        <f>-IF(G118-$G$4&lt;=366*FV!$I$19,FV!$E$34,0)</f>
        <v>0</v>
      </c>
      <c r="P118" s="8">
        <f t="shared" si="16"/>
        <v>8081.4968483115745</v>
      </c>
      <c r="Q118" s="8">
        <f t="shared" si="17"/>
        <v>4576.7877005483842</v>
      </c>
      <c r="R118" s="8">
        <f t="shared" si="19"/>
        <v>224615.95603269924</v>
      </c>
      <c r="AI118" s="32">
        <f t="shared" si="18"/>
        <v>45296.791666666388</v>
      </c>
      <c r="AJ118" s="33">
        <v>119.66</v>
      </c>
      <c r="AK118" s="33">
        <f>MIN(CalcoliFV!$AN$7,CalcoliFV!$AO$7+MAX(0,180-AJ118)+4)</f>
        <v>110</v>
      </c>
    </row>
    <row r="119" spans="6:37" x14ac:dyDescent="0.3">
      <c r="F119" s="3">
        <v>115</v>
      </c>
      <c r="G119" s="17">
        <f t="shared" si="15"/>
        <v>49491</v>
      </c>
      <c r="H119" s="13">
        <f t="shared" si="20"/>
        <v>148.72394363693064</v>
      </c>
      <c r="I119" s="7">
        <f>H119*FV!$B$29</f>
        <v>53376.09323949361</v>
      </c>
      <c r="J119" s="20">
        <f t="shared" si="22"/>
        <v>0.11805046752688156</v>
      </c>
      <c r="K119" s="20">
        <f t="shared" si="23"/>
        <v>0</v>
      </c>
      <c r="L119" s="19">
        <f>IF(FV!$F$11="Autoconsumo",FV!$I$13,0)</f>
        <v>0.25</v>
      </c>
      <c r="M119" s="7">
        <f>IF(FV!$F$11="Immissione",I119*J119,I119*J119*(1-FV!$F$13/100))+I119*K119*$C$20/100+L119*I119*FV!$F$13/100</f>
        <v>9822.548035777023</v>
      </c>
      <c r="N119" s="7">
        <f t="shared" si="21"/>
        <v>-643.366873006692</v>
      </c>
      <c r="O119" s="8">
        <f>-IF(G119-$G$4&lt;=366*FV!$I$19,FV!$E$34,0)</f>
        <v>0</v>
      </c>
      <c r="P119" s="8">
        <f t="shared" si="16"/>
        <v>9179.1811627703319</v>
      </c>
      <c r="Q119" s="8">
        <f t="shared" si="17"/>
        <v>5172.575510214906</v>
      </c>
      <c r="R119" s="8">
        <f t="shared" si="19"/>
        <v>229788.53154291413</v>
      </c>
      <c r="AI119" s="32">
        <f t="shared" si="18"/>
        <v>45296.833333333052</v>
      </c>
      <c r="AJ119" s="33">
        <v>115.81</v>
      </c>
      <c r="AK119" s="33">
        <f>MIN(CalcoliFV!$AN$7,CalcoliFV!$AO$7+MAX(0,180-AJ119)+4)</f>
        <v>110</v>
      </c>
    </row>
    <row r="120" spans="6:37" x14ac:dyDescent="0.3">
      <c r="F120" s="3">
        <v>116</v>
      </c>
      <c r="G120" s="17">
        <f t="shared" si="15"/>
        <v>49522</v>
      </c>
      <c r="H120" s="13">
        <f t="shared" si="20"/>
        <v>144.85758805352785</v>
      </c>
      <c r="I120" s="7">
        <f>H120*FV!$B$29</f>
        <v>51988.482401116817</v>
      </c>
      <c r="J120" s="20">
        <f t="shared" si="22"/>
        <v>0.13150068354838709</v>
      </c>
      <c r="K120" s="20">
        <f t="shared" si="23"/>
        <v>0</v>
      </c>
      <c r="L120" s="19">
        <f>IF(FV!$F$11="Autoconsumo",FV!$I$13,0)</f>
        <v>0.25</v>
      </c>
      <c r="M120" s="7">
        <f>IF(FV!$F$11="Immissione",I120*J120,I120*J120*(1-FV!$F$13/100))+I120*K120*$C$20/100+L120*I120*FV!$F$13/100</f>
        <v>9916.8207863346797</v>
      </c>
      <c r="N120" s="7">
        <f t="shared" si="21"/>
        <v>-643.366873006692</v>
      </c>
      <c r="O120" s="8">
        <f>-IF(G120-$G$4&lt;=366*FV!$I$19,FV!$E$34,0)</f>
        <v>0</v>
      </c>
      <c r="P120" s="8">
        <f t="shared" si="16"/>
        <v>9273.4539133279868</v>
      </c>
      <c r="Q120" s="8">
        <f t="shared" si="17"/>
        <v>5199.7007993071174</v>
      </c>
      <c r="R120" s="8">
        <f t="shared" si="19"/>
        <v>234988.23234222125</v>
      </c>
      <c r="AI120" s="32">
        <f t="shared" si="18"/>
        <v>45296.874999999716</v>
      </c>
      <c r="AJ120" s="33">
        <v>111</v>
      </c>
      <c r="AK120" s="33">
        <f>MIN(CalcoliFV!$AN$7,CalcoliFV!$AO$7+MAX(0,180-AJ120)+4)</f>
        <v>110</v>
      </c>
    </row>
    <row r="121" spans="6:37" x14ac:dyDescent="0.3">
      <c r="F121" s="3">
        <v>117</v>
      </c>
      <c r="G121" s="17">
        <f t="shared" si="15"/>
        <v>49553</v>
      </c>
      <c r="H121" s="13">
        <f t="shared" si="20"/>
        <v>124.62926391427558</v>
      </c>
      <c r="I121" s="7">
        <f>H121*FV!$B$29</f>
        <v>44728.663377145494</v>
      </c>
      <c r="J121" s="20">
        <f t="shared" si="22"/>
        <v>0.11820054572222222</v>
      </c>
      <c r="K121" s="20">
        <f t="shared" si="23"/>
        <v>0</v>
      </c>
      <c r="L121" s="19">
        <f>IF(FV!$F$11="Autoconsumo",FV!$I$13,0)</f>
        <v>0.25</v>
      </c>
      <c r="M121" s="7">
        <f>IF(FV!$F$11="Immissione",I121*J121,I121*J121*(1-FV!$F$13/100))+I121*K121*$C$20/100+L121*I121*FV!$F$13/100</f>
        <v>8234.5591324452726</v>
      </c>
      <c r="N121" s="7">
        <f t="shared" si="21"/>
        <v>-643.366873006692</v>
      </c>
      <c r="O121" s="8">
        <f>-IF(G121-$G$4&lt;=366*FV!$I$19,FV!$E$34,0)</f>
        <v>0</v>
      </c>
      <c r="P121" s="8">
        <f t="shared" si="16"/>
        <v>7591.1922594385805</v>
      </c>
      <c r="Q121" s="8">
        <f t="shared" si="17"/>
        <v>4235.2667164411496</v>
      </c>
      <c r="R121" s="8">
        <f t="shared" si="19"/>
        <v>239223.49905866239</v>
      </c>
      <c r="AI121" s="32">
        <f t="shared" si="18"/>
        <v>45296.91666666638</v>
      </c>
      <c r="AJ121" s="33">
        <v>110</v>
      </c>
      <c r="AK121" s="33">
        <f>MIN(CalcoliFV!$AN$7,CalcoliFV!$AO$7+MAX(0,180-AJ121)+4)</f>
        <v>110</v>
      </c>
    </row>
    <row r="122" spans="6:37" x14ac:dyDescent="0.3">
      <c r="F122" s="3">
        <v>118</v>
      </c>
      <c r="G122" s="17">
        <f t="shared" si="15"/>
        <v>49583</v>
      </c>
      <c r="H122" s="13">
        <f t="shared" si="20"/>
        <v>106.33411756672474</v>
      </c>
      <c r="I122" s="7">
        <f>H122*FV!$B$29</f>
        <v>38162.649772362573</v>
      </c>
      <c r="J122" s="20">
        <f t="shared" si="22"/>
        <v>0.11807660579301078</v>
      </c>
      <c r="K122" s="20">
        <f t="shared" si="23"/>
        <v>0</v>
      </c>
      <c r="L122" s="19">
        <f>IF(FV!$F$11="Autoconsumo",FV!$I$13,0)</f>
        <v>0.25</v>
      </c>
      <c r="M122" s="7">
        <f>IF(FV!$F$11="Immissione",I122*J122,I122*J122*(1-FV!$F$13/100))+I122*K122*$C$20/100+L122*I122*FV!$F$13/100</f>
        <v>7023.3892981393155</v>
      </c>
      <c r="N122" s="7">
        <f t="shared" si="21"/>
        <v>-643.366873006692</v>
      </c>
      <c r="O122" s="8">
        <f>-IF(G122-$G$4&lt;=366*FV!$I$19,FV!$E$34,0)</f>
        <v>0</v>
      </c>
      <c r="P122" s="8">
        <f t="shared" si="16"/>
        <v>6380.0224251326235</v>
      </c>
      <c r="Q122" s="8">
        <f t="shared" si="17"/>
        <v>3541.8235228239378</v>
      </c>
      <c r="R122" s="8">
        <f t="shared" si="19"/>
        <v>242765.32258148634</v>
      </c>
      <c r="AI122" s="32">
        <f t="shared" si="18"/>
        <v>45296.958333333045</v>
      </c>
      <c r="AJ122" s="33">
        <v>104.84</v>
      </c>
      <c r="AK122" s="33">
        <f>MIN(CalcoliFV!$AN$7,CalcoliFV!$AO$7+MAX(0,180-AJ122)+4)</f>
        <v>110</v>
      </c>
    </row>
    <row r="123" spans="6:37" x14ac:dyDescent="0.3">
      <c r="F123" s="3">
        <v>119</v>
      </c>
      <c r="G123" s="17">
        <f t="shared" ref="G123:G186" si="24">EDATE(G122,1)</f>
        <v>49614</v>
      </c>
      <c r="H123" s="13">
        <f t="shared" si="20"/>
        <v>72.218666005926821</v>
      </c>
      <c r="I123" s="7">
        <f>H123*FV!$B$29</f>
        <v>25918.827568037934</v>
      </c>
      <c r="J123" s="20">
        <f t="shared" si="22"/>
        <v>0.1308803764722222</v>
      </c>
      <c r="K123" s="20">
        <f t="shared" si="23"/>
        <v>0</v>
      </c>
      <c r="L123" s="19">
        <f>IF(FV!$F$11="Autoconsumo",FV!$I$13,0)</f>
        <v>0.25</v>
      </c>
      <c r="M123" s="7">
        <f>IF(FV!$F$11="Immissione",I123*J123,I123*J123*(1-FV!$F$13/100))+I123*K123*$C$20/100+L123*I123*FV!$F$13/100</f>
        <v>4935.9864009164503</v>
      </c>
      <c r="N123" s="7">
        <f t="shared" si="21"/>
        <v>-643.366873006692</v>
      </c>
      <c r="O123" s="8">
        <f>-IF(G123-$G$4&lt;=366*FV!$I$19,FV!$E$34,0)</f>
        <v>0</v>
      </c>
      <c r="P123" s="8">
        <f t="shared" si="16"/>
        <v>4292.6195279097583</v>
      </c>
      <c r="Q123" s="8">
        <f t="shared" si="17"/>
        <v>2371.1610254395264</v>
      </c>
      <c r="R123" s="8">
        <f t="shared" si="19"/>
        <v>245136.48360692587</v>
      </c>
      <c r="AI123" s="32">
        <f t="shared" si="18"/>
        <v>45296.999999999709</v>
      </c>
      <c r="AJ123" s="33">
        <v>86.8</v>
      </c>
      <c r="AK123" s="33">
        <f>MIN(CalcoliFV!$AN$7,CalcoliFV!$AO$7+MAX(0,180-AJ123)+4)</f>
        <v>110</v>
      </c>
    </row>
    <row r="124" spans="6:37" x14ac:dyDescent="0.3">
      <c r="F124" s="3">
        <v>120</v>
      </c>
      <c r="G124" s="17">
        <f t="shared" si="24"/>
        <v>49644</v>
      </c>
      <c r="H124" s="13">
        <f t="shared" si="20"/>
        <v>64.607362140049347</v>
      </c>
      <c r="I124" s="7">
        <f>H124*FV!$B$29</f>
        <v>23187.178212296181</v>
      </c>
      <c r="J124" s="20">
        <f t="shared" si="22"/>
        <v>0.13563206087365615</v>
      </c>
      <c r="K124" s="20">
        <f t="shared" si="23"/>
        <v>0</v>
      </c>
      <c r="L124" s="19">
        <f>IF(FV!$F$11="Autoconsumo",FV!$I$13,0)</f>
        <v>0.25</v>
      </c>
      <c r="M124" s="7">
        <f>IF(FV!$F$11="Immissione",I124*J124,I124*J124*(1-FV!$F$13/100))+I124*K124*$C$20/100+L124*I124*FV!$F$13/100</f>
        <v>4470.8596599262573</v>
      </c>
      <c r="N124" s="7">
        <f t="shared" si="21"/>
        <v>-643.366873006692</v>
      </c>
      <c r="O124" s="8">
        <f>-IF(G124-$G$4&lt;=366*FV!$I$19,FV!$E$34,0)</f>
        <v>0</v>
      </c>
      <c r="P124" s="8">
        <f t="shared" si="16"/>
        <v>3827.4927869195653</v>
      </c>
      <c r="Q124" s="8">
        <f t="shared" si="17"/>
        <v>2103.7153224062326</v>
      </c>
      <c r="R124" s="8">
        <f t="shared" si="19"/>
        <v>247240.19892933211</v>
      </c>
      <c r="AI124" s="32">
        <f t="shared" si="18"/>
        <v>45297.041666666373</v>
      </c>
      <c r="AJ124" s="33">
        <v>97.5</v>
      </c>
      <c r="AK124" s="33">
        <f>MIN(CalcoliFV!$AN$7,CalcoliFV!$AO$7+MAX(0,180-AJ124)+4)</f>
        <v>110</v>
      </c>
    </row>
    <row r="125" spans="6:37" x14ac:dyDescent="0.3">
      <c r="F125" s="3">
        <v>121</v>
      </c>
      <c r="G125" s="17">
        <f t="shared" si="24"/>
        <v>49675</v>
      </c>
      <c r="H125" s="13">
        <f t="shared" si="20"/>
        <v>73.400099129304508</v>
      </c>
      <c r="I125" s="7">
        <f>H125*FV!$B$29</f>
        <v>26342.836527238062</v>
      </c>
      <c r="J125" s="20">
        <f t="shared" si="22"/>
        <v>9.9125363508064529E-2</v>
      </c>
      <c r="K125" s="20">
        <f t="shared" si="23"/>
        <v>0</v>
      </c>
      <c r="L125" s="19">
        <f>IF(FV!$F$11="Autoconsumo",FV!$I$13,0)</f>
        <v>0.25</v>
      </c>
      <c r="M125" s="7">
        <f>IF(FV!$F$11="Immissione",I125*J125,I125*J125*(1-FV!$F$13/100))+I125*K125*$C$20/100+L125*I125*FV!$F$13/100</f>
        <v>4598.4761892027545</v>
      </c>
      <c r="N125" s="7">
        <f t="shared" si="21"/>
        <v>-656.23421046682586</v>
      </c>
      <c r="O125" s="8">
        <f>-IF(G125-$G$4&lt;=366*FV!$I$19,FV!$E$34,0)</f>
        <v>0</v>
      </c>
      <c r="P125" s="8">
        <f t="shared" si="16"/>
        <v>3942.2419787359286</v>
      </c>
      <c r="Q125" s="8">
        <f t="shared" si="17"/>
        <v>2156.0052083140199</v>
      </c>
      <c r="R125" s="8">
        <f t="shared" si="19"/>
        <v>249396.20413764613</v>
      </c>
      <c r="AI125" s="32">
        <f t="shared" si="18"/>
        <v>45297.083333333037</v>
      </c>
      <c r="AJ125" s="33">
        <v>97.67</v>
      </c>
      <c r="AK125" s="33">
        <f>MIN(CalcoliFV!$AN$7,CalcoliFV!$AO$7+MAX(0,180-AJ125)+4)</f>
        <v>110</v>
      </c>
    </row>
    <row r="126" spans="6:37" x14ac:dyDescent="0.3">
      <c r="F126" s="3">
        <v>122</v>
      </c>
      <c r="G126" s="17">
        <f t="shared" si="24"/>
        <v>49706</v>
      </c>
      <c r="H126" s="13">
        <f t="shared" si="20"/>
        <v>87.124867633416756</v>
      </c>
      <c r="I126" s="7">
        <f>H126*FV!$B$29</f>
        <v>31268.570107530577</v>
      </c>
      <c r="J126" s="20">
        <f t="shared" si="22"/>
        <v>8.7223887945402298E-2</v>
      </c>
      <c r="K126" s="20">
        <f t="shared" si="23"/>
        <v>0</v>
      </c>
      <c r="L126" s="19">
        <f>IF(FV!$F$11="Autoconsumo",FV!$I$13,0)</f>
        <v>0.25</v>
      </c>
      <c r="M126" s="7">
        <f>IF(FV!$F$11="Immissione",I126*J126,I126*J126*(1-FV!$F$13/100))+I126*K126*$C$20/100+L126*I126*FV!$F$13/100</f>
        <v>5272.2543910774239</v>
      </c>
      <c r="N126" s="7">
        <f t="shared" si="21"/>
        <v>-656.23421046682586</v>
      </c>
      <c r="O126" s="8">
        <f>-IF(G126-$G$4&lt;=366*FV!$I$19,FV!$E$34,0)</f>
        <v>0</v>
      </c>
      <c r="P126" s="8">
        <f t="shared" si="16"/>
        <v>4616.0201806105979</v>
      </c>
      <c r="Q126" s="8">
        <f t="shared" si="17"/>
        <v>2511.9336542493088</v>
      </c>
      <c r="R126" s="8">
        <f t="shared" si="19"/>
        <v>251908.13779189542</v>
      </c>
      <c r="AI126" s="32">
        <f t="shared" si="18"/>
        <v>45297.124999999702</v>
      </c>
      <c r="AJ126" s="33">
        <v>93</v>
      </c>
      <c r="AK126" s="33">
        <f>MIN(CalcoliFV!$AN$7,CalcoliFV!$AO$7+MAX(0,180-AJ126)+4)</f>
        <v>110</v>
      </c>
    </row>
    <row r="127" spans="6:37" x14ac:dyDescent="0.3">
      <c r="F127" s="3">
        <v>123</v>
      </c>
      <c r="G127" s="17">
        <f t="shared" si="24"/>
        <v>49735</v>
      </c>
      <c r="H127" s="13">
        <f t="shared" si="20"/>
        <v>115.79169961390853</v>
      </c>
      <c r="I127" s="7">
        <f>H127*FV!$B$29</f>
        <v>41556.916820599254</v>
      </c>
      <c r="J127" s="20">
        <f t="shared" si="22"/>
        <v>8.9228761612903107E-2</v>
      </c>
      <c r="K127" s="20">
        <f t="shared" si="23"/>
        <v>0</v>
      </c>
      <c r="L127" s="19">
        <f>IF(FV!$F$11="Autoconsumo",FV!$I$13,0)</f>
        <v>0.25</v>
      </c>
      <c r="M127" s="7">
        <f>IF(FV!$F$11="Immissione",I127*J127,I127*J127*(1-FV!$F$13/100))+I127*K127*$C$20/100+L127*I127*FV!$F$13/100</f>
        <v>7048.6507147511538</v>
      </c>
      <c r="N127" s="7">
        <f t="shared" si="21"/>
        <v>-656.23421046682586</v>
      </c>
      <c r="O127" s="8">
        <f>-IF(G127-$G$4&lt;=366*FV!$I$19,FV!$E$34,0)</f>
        <v>0</v>
      </c>
      <c r="P127" s="8">
        <f t="shared" si="16"/>
        <v>6392.4165042843279</v>
      </c>
      <c r="Q127" s="8">
        <f t="shared" si="17"/>
        <v>3461.301798772784</v>
      </c>
      <c r="R127" s="8">
        <f t="shared" si="19"/>
        <v>255369.43959066822</v>
      </c>
      <c r="AI127" s="32">
        <f t="shared" si="18"/>
        <v>45297.166666666366</v>
      </c>
      <c r="AJ127" s="33">
        <v>93</v>
      </c>
      <c r="AK127" s="33">
        <f>MIN(CalcoliFV!$AN$7,CalcoliFV!$AO$7+MAX(0,180-AJ127)+4)</f>
        <v>110</v>
      </c>
    </row>
    <row r="128" spans="6:37" x14ac:dyDescent="0.3">
      <c r="F128" s="3">
        <v>124</v>
      </c>
      <c r="G128" s="17">
        <f t="shared" si="24"/>
        <v>49766</v>
      </c>
      <c r="H128" s="13">
        <f t="shared" si="20"/>
        <v>124.85171944566851</v>
      </c>
      <c r="I128" s="7">
        <f>H128*FV!$B$29</f>
        <v>44808.501276107185</v>
      </c>
      <c r="J128" s="20">
        <f t="shared" si="22"/>
        <v>8.69239064583332E-2</v>
      </c>
      <c r="K128" s="20">
        <f t="shared" si="23"/>
        <v>0</v>
      </c>
      <c r="L128" s="19">
        <f>IF(FV!$F$11="Autoconsumo",FV!$I$13,0)</f>
        <v>0.25</v>
      </c>
      <c r="M128" s="7">
        <f>IF(FV!$F$11="Immissione",I128*J128,I128*J128*(1-FV!$F$13/100))+I128*K128*$C$20/100+L128*I128*FV!$F$13/100</f>
        <v>7548.52764624462</v>
      </c>
      <c r="N128" s="7">
        <f t="shared" si="21"/>
        <v>-656.23421046682586</v>
      </c>
      <c r="O128" s="8">
        <f>-IF(G128-$G$4&lt;=366*FV!$I$19,FV!$E$34,0)</f>
        <v>0</v>
      </c>
      <c r="P128" s="8">
        <f t="shared" si="16"/>
        <v>6892.293435777794</v>
      </c>
      <c r="Q128" s="8">
        <f t="shared" si="17"/>
        <v>3713.4031478037587</v>
      </c>
      <c r="R128" s="8">
        <f t="shared" si="19"/>
        <v>259082.84273847198</v>
      </c>
      <c r="AI128" s="32">
        <f t="shared" si="18"/>
        <v>45297.20833333303</v>
      </c>
      <c r="AJ128" s="33">
        <v>89.7</v>
      </c>
      <c r="AK128" s="33">
        <f>MIN(CalcoliFV!$AN$7,CalcoliFV!$AO$7+MAX(0,180-AJ128)+4)</f>
        <v>110</v>
      </c>
    </row>
    <row r="129" spans="6:37" x14ac:dyDescent="0.3">
      <c r="F129" s="3">
        <v>125</v>
      </c>
      <c r="G129" s="17">
        <f t="shared" si="24"/>
        <v>49796</v>
      </c>
      <c r="H129" s="13">
        <f t="shared" si="20"/>
        <v>130.36206996898508</v>
      </c>
      <c r="I129" s="7">
        <f>H129*FV!$B$29</f>
        <v>46786.131616739185</v>
      </c>
      <c r="J129" s="20">
        <f t="shared" si="22"/>
        <v>9.5647650322580477E-2</v>
      </c>
      <c r="K129" s="20">
        <f t="shared" si="23"/>
        <v>0</v>
      </c>
      <c r="L129" s="19">
        <f>IF(FV!$F$11="Autoconsumo",FV!$I$13,0)</f>
        <v>0.25</v>
      </c>
      <c r="M129" s="7">
        <f>IF(FV!$F$11="Immissione",I129*J129,I129*J129*(1-FV!$F$13/100))+I129*K129*$C$20/100+L129*I129*FV!$F$13/100</f>
        <v>8085.7582305044461</v>
      </c>
      <c r="N129" s="7">
        <f t="shared" si="21"/>
        <v>-656.23421046682586</v>
      </c>
      <c r="O129" s="8">
        <f>-IF(G129-$G$4&lt;=366*FV!$I$19,FV!$E$34,0)</f>
        <v>0</v>
      </c>
      <c r="P129" s="8">
        <f t="shared" si="16"/>
        <v>7429.5240200376202</v>
      </c>
      <c r="Q129" s="8">
        <f t="shared" si="17"/>
        <v>3982.9354826623153</v>
      </c>
      <c r="R129" s="8">
        <f t="shared" si="19"/>
        <v>263065.77822113427</v>
      </c>
      <c r="AI129" s="32">
        <f t="shared" si="18"/>
        <v>45297.249999999694</v>
      </c>
      <c r="AJ129" s="33">
        <v>89.47</v>
      </c>
      <c r="AK129" s="33">
        <f>MIN(CalcoliFV!$AN$7,CalcoliFV!$AO$7+MAX(0,180-AJ129)+4)</f>
        <v>110</v>
      </c>
    </row>
    <row r="130" spans="6:37" x14ac:dyDescent="0.3">
      <c r="F130" s="3">
        <v>126</v>
      </c>
      <c r="G130" s="17">
        <f t="shared" si="24"/>
        <v>49827</v>
      </c>
      <c r="H130" s="13">
        <f t="shared" si="20"/>
        <v>135.91888213246443</v>
      </c>
      <c r="I130" s="7">
        <f>H130*FV!$B$29</f>
        <v>48780.436749450681</v>
      </c>
      <c r="J130" s="20">
        <f t="shared" si="22"/>
        <v>0.10593118804166643</v>
      </c>
      <c r="K130" s="20">
        <f t="shared" si="23"/>
        <v>0</v>
      </c>
      <c r="L130" s="19">
        <f>IF(FV!$F$11="Autoconsumo",FV!$I$13,0)</f>
        <v>0.25</v>
      </c>
      <c r="M130" s="7">
        <f>IF(FV!$F$11="Immissione",I130*J130,I130*J130*(1-FV!$F$13/100))+I130*K130*$C$20/100+L130*I130*FV!$F$13/100</f>
        <v>8681.2394027116716</v>
      </c>
      <c r="N130" s="7">
        <f t="shared" si="21"/>
        <v>-656.23421046682586</v>
      </c>
      <c r="O130" s="8">
        <f>-IF(G130-$G$4&lt;=366*FV!$I$19,FV!$E$34,0)</f>
        <v>0</v>
      </c>
      <c r="P130" s="8">
        <f t="shared" si="16"/>
        <v>8025.0051922448456</v>
      </c>
      <c r="Q130" s="8">
        <f t="shared" si="17"/>
        <v>4280.7665140811514</v>
      </c>
      <c r="R130" s="8">
        <f t="shared" si="19"/>
        <v>267346.54473521543</v>
      </c>
      <c r="AI130" s="32">
        <f t="shared" si="18"/>
        <v>45297.291666666359</v>
      </c>
      <c r="AJ130" s="33">
        <v>91.96</v>
      </c>
      <c r="AK130" s="33">
        <f>MIN(CalcoliFV!$AN$7,CalcoliFV!$AO$7+MAX(0,180-AJ130)+4)</f>
        <v>110</v>
      </c>
    </row>
    <row r="131" spans="6:37" x14ac:dyDescent="0.3">
      <c r="F131" s="3">
        <v>127</v>
      </c>
      <c r="G131" s="17">
        <f t="shared" si="24"/>
        <v>49857</v>
      </c>
      <c r="H131" s="13">
        <f t="shared" si="20"/>
        <v>147.980323918746</v>
      </c>
      <c r="I131" s="7">
        <f>H131*FV!$B$29</f>
        <v>53109.212773296145</v>
      </c>
      <c r="J131" s="20">
        <f t="shared" si="22"/>
        <v>0.11805046752688156</v>
      </c>
      <c r="K131" s="20">
        <f t="shared" si="23"/>
        <v>0</v>
      </c>
      <c r="L131" s="19">
        <f>IF(FV!$F$11="Autoconsumo",FV!$I$13,0)</f>
        <v>0.25</v>
      </c>
      <c r="M131" s="7">
        <f>IF(FV!$F$11="Immissione",I131*J131,I131*J131*(1-FV!$F$13/100))+I131*K131*$C$20/100+L131*I131*FV!$F$13/100</f>
        <v>9773.4352955981376</v>
      </c>
      <c r="N131" s="7">
        <f t="shared" si="21"/>
        <v>-656.23421046682586</v>
      </c>
      <c r="O131" s="8">
        <f>-IF(G131-$G$4&lt;=366*FV!$I$19,FV!$E$34,0)</f>
        <v>0</v>
      </c>
      <c r="P131" s="8">
        <f t="shared" si="16"/>
        <v>9117.2010851313116</v>
      </c>
      <c r="Q131" s="8">
        <f t="shared" si="17"/>
        <v>4839.1790400695618</v>
      </c>
      <c r="R131" s="8">
        <f t="shared" si="19"/>
        <v>272185.72377528501</v>
      </c>
      <c r="AI131" s="32">
        <f t="shared" si="18"/>
        <v>45297.333333333023</v>
      </c>
      <c r="AJ131" s="33">
        <v>96.75</v>
      </c>
      <c r="AK131" s="33">
        <f>MIN(CalcoliFV!$AN$7,CalcoliFV!$AO$7+MAX(0,180-AJ131)+4)</f>
        <v>110</v>
      </c>
    </row>
    <row r="132" spans="6:37" x14ac:dyDescent="0.3">
      <c r="F132" s="3">
        <v>128</v>
      </c>
      <c r="G132" s="17">
        <f t="shared" si="24"/>
        <v>49888</v>
      </c>
      <c r="H132" s="13">
        <f t="shared" si="20"/>
        <v>144.13330011326022</v>
      </c>
      <c r="I132" s="7">
        <f>H132*FV!$B$29</f>
        <v>51728.539989111239</v>
      </c>
      <c r="J132" s="20">
        <f t="shared" si="22"/>
        <v>0.13150068354838709</v>
      </c>
      <c r="K132" s="20">
        <f t="shared" si="23"/>
        <v>0</v>
      </c>
      <c r="L132" s="19">
        <f>IF(FV!$F$11="Autoconsumo",FV!$I$13,0)</f>
        <v>0.25</v>
      </c>
      <c r="M132" s="7">
        <f>IF(FV!$F$11="Immissione",I132*J132,I132*J132*(1-FV!$F$13/100))+I132*K132*$C$20/100+L132*I132*FV!$F$13/100</f>
        <v>9867.2366824030069</v>
      </c>
      <c r="N132" s="7">
        <f t="shared" si="21"/>
        <v>-656.23421046682586</v>
      </c>
      <c r="O132" s="8">
        <f>-IF(G132-$G$4&lt;=366*FV!$I$19,FV!$E$34,0)</f>
        <v>0</v>
      </c>
      <c r="P132" s="8">
        <f t="shared" si="16"/>
        <v>9211.0024719361809</v>
      </c>
      <c r="Q132" s="8">
        <f t="shared" si="17"/>
        <v>4864.643220419197</v>
      </c>
      <c r="R132" s="8">
        <f t="shared" si="19"/>
        <v>277050.36699570419</v>
      </c>
      <c r="AI132" s="32">
        <f t="shared" si="18"/>
        <v>45297.374999999687</v>
      </c>
      <c r="AJ132" s="33">
        <v>94.66</v>
      </c>
      <c r="AK132" s="33">
        <f>MIN(CalcoliFV!$AN$7,CalcoliFV!$AO$7+MAX(0,180-AJ132)+4)</f>
        <v>110</v>
      </c>
    </row>
    <row r="133" spans="6:37" x14ac:dyDescent="0.3">
      <c r="F133" s="3">
        <v>129</v>
      </c>
      <c r="G133" s="17">
        <f t="shared" si="24"/>
        <v>49919</v>
      </c>
      <c r="H133" s="13">
        <f t="shared" si="20"/>
        <v>124.00611759470421</v>
      </c>
      <c r="I133" s="7">
        <f>H133*FV!$B$29</f>
        <v>44505.020060259762</v>
      </c>
      <c r="J133" s="20">
        <f t="shared" si="22"/>
        <v>0.11820054572222222</v>
      </c>
      <c r="K133" s="20">
        <f t="shared" si="23"/>
        <v>0</v>
      </c>
      <c r="L133" s="19">
        <f>IF(FV!$F$11="Autoconsumo",FV!$I$13,0)</f>
        <v>0.25</v>
      </c>
      <c r="M133" s="7">
        <f>IF(FV!$F$11="Immissione",I133*J133,I133*J133*(1-FV!$F$13/100))+I133*K133*$C$20/100+L133*I133*FV!$F$13/100</f>
        <v>8193.3863367830454</v>
      </c>
      <c r="N133" s="7">
        <f t="shared" si="21"/>
        <v>-656.23421046682586</v>
      </c>
      <c r="O133" s="8">
        <f>-IF(G133-$G$4&lt;=366*FV!$I$19,FV!$E$34,0)</f>
        <v>0</v>
      </c>
      <c r="P133" s="8">
        <f t="shared" ref="P133:P196" si="25">SUM(M133:O133)</f>
        <v>7537.1521263162194</v>
      </c>
      <c r="Q133" s="8">
        <f t="shared" ref="Q133:Q196" si="26">P133/((1+$C$18/100/12)^F133)</f>
        <v>3960.8218977524584</v>
      </c>
      <c r="R133" s="8">
        <f t="shared" si="19"/>
        <v>281011.18889345665</v>
      </c>
      <c r="AI133" s="32">
        <f t="shared" ref="AI133:AI196" si="27">AI132+1/24</f>
        <v>45297.416666666351</v>
      </c>
      <c r="AJ133" s="33">
        <v>100.5</v>
      </c>
      <c r="AK133" s="33">
        <f>MIN(CalcoliFV!$AN$7,CalcoliFV!$AO$7+MAX(0,180-AJ133)+4)</f>
        <v>110</v>
      </c>
    </row>
    <row r="134" spans="6:37" x14ac:dyDescent="0.3">
      <c r="F134" s="3">
        <v>130</v>
      </c>
      <c r="G134" s="17">
        <f t="shared" si="24"/>
        <v>49949</v>
      </c>
      <c r="H134" s="13">
        <f t="shared" si="20"/>
        <v>105.80244697889111</v>
      </c>
      <c r="I134" s="7">
        <f>H134*FV!$B$29</f>
        <v>37971.836523500759</v>
      </c>
      <c r="J134" s="20">
        <f t="shared" si="22"/>
        <v>0.11807660579301078</v>
      </c>
      <c r="K134" s="20">
        <f t="shared" si="23"/>
        <v>0</v>
      </c>
      <c r="L134" s="19">
        <f>IF(FV!$F$11="Autoconsumo",FV!$I$13,0)</f>
        <v>0.25</v>
      </c>
      <c r="M134" s="7">
        <f>IF(FV!$F$11="Immissione",I134*J134,I134*J134*(1-FV!$F$13/100))+I134*K134*$C$20/100+L134*I134*FV!$F$13/100</f>
        <v>6988.2723516486185</v>
      </c>
      <c r="N134" s="7">
        <f t="shared" si="21"/>
        <v>-656.23421046682586</v>
      </c>
      <c r="O134" s="8">
        <f>-IF(G134-$G$4&lt;=366*FV!$I$19,FV!$E$34,0)</f>
        <v>0</v>
      </c>
      <c r="P134" s="8">
        <f t="shared" si="25"/>
        <v>6332.0381411817925</v>
      </c>
      <c r="Q134" s="8">
        <f t="shared" si="26"/>
        <v>3310.9718915849126</v>
      </c>
      <c r="R134" s="8">
        <f t="shared" ref="R134:R197" si="28">Q134+R133</f>
        <v>284322.16078504157</v>
      </c>
      <c r="AI134" s="32">
        <f t="shared" si="27"/>
        <v>45297.458333333016</v>
      </c>
      <c r="AJ134" s="33">
        <v>103.46</v>
      </c>
      <c r="AK134" s="33">
        <f>MIN(CalcoliFV!$AN$7,CalcoliFV!$AO$7+MAX(0,180-AJ134)+4)</f>
        <v>110</v>
      </c>
    </row>
    <row r="135" spans="6:37" x14ac:dyDescent="0.3">
      <c r="F135" s="3">
        <v>131</v>
      </c>
      <c r="G135" s="17">
        <f t="shared" si="24"/>
        <v>49980</v>
      </c>
      <c r="H135" s="13">
        <f t="shared" si="20"/>
        <v>71.857572675897188</v>
      </c>
      <c r="I135" s="7">
        <f>H135*FV!$B$29</f>
        <v>25789.233430197743</v>
      </c>
      <c r="J135" s="20">
        <f t="shared" si="22"/>
        <v>0.1308803764722222</v>
      </c>
      <c r="K135" s="20">
        <f t="shared" si="23"/>
        <v>0</v>
      </c>
      <c r="L135" s="19">
        <f>IF(FV!$F$11="Autoconsumo",FV!$I$13,0)</f>
        <v>0.25</v>
      </c>
      <c r="M135" s="7">
        <f>IF(FV!$F$11="Immissione",I135*J135,I135*J135*(1-FV!$F$13/100))+I135*K135*$C$20/100+L135*I135*FV!$F$13/100</f>
        <v>4911.3064689118673</v>
      </c>
      <c r="N135" s="7">
        <f t="shared" si="21"/>
        <v>-656.23421046682586</v>
      </c>
      <c r="O135" s="8">
        <f>-IF(G135-$G$4&lt;=366*FV!$I$19,FV!$E$34,0)</f>
        <v>0</v>
      </c>
      <c r="P135" s="8">
        <f t="shared" si="25"/>
        <v>4255.0722584450414</v>
      </c>
      <c r="Q135" s="8">
        <f t="shared" si="26"/>
        <v>2213.8737428483873</v>
      </c>
      <c r="R135" s="8">
        <f t="shared" si="28"/>
        <v>286536.03452788998</v>
      </c>
      <c r="AI135" s="32">
        <f t="shared" si="27"/>
        <v>45297.49999999968</v>
      </c>
      <c r="AJ135" s="33">
        <v>103</v>
      </c>
      <c r="AK135" s="33">
        <f>MIN(CalcoliFV!$AN$7,CalcoliFV!$AO$7+MAX(0,180-AJ135)+4)</f>
        <v>110</v>
      </c>
    </row>
    <row r="136" spans="6:37" x14ac:dyDescent="0.3">
      <c r="F136" s="3">
        <v>132</v>
      </c>
      <c r="G136" s="17">
        <f t="shared" si="24"/>
        <v>50010</v>
      </c>
      <c r="H136" s="13">
        <f t="shared" si="20"/>
        <v>64.284325329349102</v>
      </c>
      <c r="I136" s="7">
        <f>H136*FV!$B$29</f>
        <v>23071.242321234698</v>
      </c>
      <c r="J136" s="20">
        <f t="shared" si="22"/>
        <v>0.13563206087365615</v>
      </c>
      <c r="K136" s="20">
        <f t="shared" si="23"/>
        <v>0</v>
      </c>
      <c r="L136" s="19">
        <f>IF(FV!$F$11="Autoconsumo",FV!$I$13,0)</f>
        <v>0.25</v>
      </c>
      <c r="M136" s="7">
        <f>IF(FV!$F$11="Immissione",I136*J136,I136*J136*(1-FV!$F$13/100))+I136*K136*$C$20/100+L136*I136*FV!$F$13/100</f>
        <v>4448.505361626625</v>
      </c>
      <c r="N136" s="7">
        <f t="shared" si="21"/>
        <v>-656.23421046682586</v>
      </c>
      <c r="O136" s="8">
        <f>-IF(G136-$G$4&lt;=366*FV!$I$19,FV!$E$34,0)</f>
        <v>0</v>
      </c>
      <c r="P136" s="8">
        <f t="shared" si="25"/>
        <v>3792.271151159799</v>
      </c>
      <c r="Q136" s="8">
        <f t="shared" si="26"/>
        <v>1963.2663838095382</v>
      </c>
      <c r="R136" s="8">
        <f t="shared" si="28"/>
        <v>288499.30091169954</v>
      </c>
      <c r="AI136" s="32">
        <f t="shared" si="27"/>
        <v>45297.541666666344</v>
      </c>
      <c r="AJ136" s="33">
        <v>103.46</v>
      </c>
      <c r="AK136" s="33">
        <f>MIN(CalcoliFV!$AN$7,CalcoliFV!$AO$7+MAX(0,180-AJ136)+4)</f>
        <v>110</v>
      </c>
    </row>
    <row r="137" spans="6:37" x14ac:dyDescent="0.3">
      <c r="F137" s="3">
        <v>133</v>
      </c>
      <c r="G137" s="17">
        <f t="shared" si="24"/>
        <v>50041</v>
      </c>
      <c r="H137" s="13">
        <f t="shared" si="20"/>
        <v>73.033098633657985</v>
      </c>
      <c r="I137" s="7">
        <f>H137*FV!$B$29</f>
        <v>26211.12234460187</v>
      </c>
      <c r="J137" s="20">
        <f t="shared" si="22"/>
        <v>9.9125363508064529E-2</v>
      </c>
      <c r="K137" s="20">
        <f t="shared" si="23"/>
        <v>0</v>
      </c>
      <c r="L137" s="19">
        <f>IF(FV!$F$11="Autoconsumo",FV!$I$13,0)</f>
        <v>0.25</v>
      </c>
      <c r="M137" s="7">
        <f>IF(FV!$F$11="Immissione",I137*J137,I137*J137*(1-FV!$F$13/100))+I137*K137*$C$20/100+L137*I137*FV!$F$13/100</f>
        <v>4575.4838082567403</v>
      </c>
      <c r="N137" s="7">
        <f t="shared" si="21"/>
        <v>-669.35889467616244</v>
      </c>
      <c r="O137" s="8">
        <f>-IF(G137-$G$4&lt;=366*FV!$I$19,FV!$E$34,0)</f>
        <v>0</v>
      </c>
      <c r="P137" s="8">
        <f t="shared" si="25"/>
        <v>3906.1249135805779</v>
      </c>
      <c r="Q137" s="8">
        <f t="shared" si="26"/>
        <v>2012.1479652260734</v>
      </c>
      <c r="R137" s="8">
        <f t="shared" si="28"/>
        <v>290511.44887692563</v>
      </c>
      <c r="AI137" s="32">
        <f t="shared" si="27"/>
        <v>45297.583333333008</v>
      </c>
      <c r="AJ137" s="33">
        <v>100.5</v>
      </c>
      <c r="AK137" s="33">
        <f>MIN(CalcoliFV!$AN$7,CalcoliFV!$AO$7+MAX(0,180-AJ137)+4)</f>
        <v>110</v>
      </c>
    </row>
    <row r="138" spans="6:37" x14ac:dyDescent="0.3">
      <c r="F138" s="3">
        <v>134</v>
      </c>
      <c r="G138" s="17">
        <f t="shared" si="24"/>
        <v>50072</v>
      </c>
      <c r="H138" s="13">
        <f t="shared" si="20"/>
        <v>86.689243295249668</v>
      </c>
      <c r="I138" s="7">
        <f>H138*FV!$B$29</f>
        <v>31112.227256992923</v>
      </c>
      <c r="J138" s="20">
        <f t="shared" si="22"/>
        <v>8.7223887945402298E-2</v>
      </c>
      <c r="K138" s="20">
        <f t="shared" si="23"/>
        <v>0</v>
      </c>
      <c r="L138" s="19">
        <f>IF(FV!$F$11="Autoconsumo",FV!$I$13,0)</f>
        <v>0.25</v>
      </c>
      <c r="M138" s="7">
        <f>IF(FV!$F$11="Immissione",I138*J138,I138*J138*(1-FV!$F$13/100))+I138*K138*$C$20/100+L138*I138*FV!$F$13/100</f>
        <v>5245.8931191220363</v>
      </c>
      <c r="N138" s="7">
        <f t="shared" si="21"/>
        <v>-669.35889467616244</v>
      </c>
      <c r="O138" s="8">
        <f>-IF(G138-$G$4&lt;=366*FV!$I$19,FV!$E$34,0)</f>
        <v>0</v>
      </c>
      <c r="P138" s="8">
        <f t="shared" si="25"/>
        <v>4576.5342244458734</v>
      </c>
      <c r="Q138" s="8">
        <f t="shared" si="26"/>
        <v>2345.7646596903101</v>
      </c>
      <c r="R138" s="8">
        <f t="shared" si="28"/>
        <v>292857.21353661595</v>
      </c>
      <c r="AI138" s="32">
        <f t="shared" si="27"/>
        <v>45297.624999999673</v>
      </c>
      <c r="AJ138" s="33">
        <v>100.25</v>
      </c>
      <c r="AK138" s="33">
        <f>MIN(CalcoliFV!$AN$7,CalcoliFV!$AO$7+MAX(0,180-AJ138)+4)</f>
        <v>110</v>
      </c>
    </row>
    <row r="139" spans="6:37" x14ac:dyDescent="0.3">
      <c r="F139" s="3">
        <v>135</v>
      </c>
      <c r="G139" s="17">
        <f t="shared" si="24"/>
        <v>50100</v>
      </c>
      <c r="H139" s="13">
        <f t="shared" si="20"/>
        <v>115.21274111583899</v>
      </c>
      <c r="I139" s="7">
        <f>H139*FV!$B$29</f>
        <v>41349.132236496254</v>
      </c>
      <c r="J139" s="20">
        <f t="shared" si="22"/>
        <v>8.9228761612903107E-2</v>
      </c>
      <c r="K139" s="20">
        <f t="shared" si="23"/>
        <v>0</v>
      </c>
      <c r="L139" s="19">
        <f>IF(FV!$F$11="Autoconsumo",FV!$I$13,0)</f>
        <v>0.25</v>
      </c>
      <c r="M139" s="7">
        <f>IF(FV!$F$11="Immissione",I139*J139,I139*J139*(1-FV!$F$13/100))+I139*K139*$C$20/100+L139*I139*FV!$F$13/100</f>
        <v>7013.4074611773976</v>
      </c>
      <c r="N139" s="7">
        <f t="shared" si="21"/>
        <v>-669.35889467616244</v>
      </c>
      <c r="O139" s="8">
        <f>-IF(G139-$G$4&lt;=366*FV!$I$19,FV!$E$34,0)</f>
        <v>0</v>
      </c>
      <c r="P139" s="8">
        <f t="shared" si="25"/>
        <v>6344.0485665012347</v>
      </c>
      <c r="Q139" s="8">
        <f t="shared" si="26"/>
        <v>3235.5503457399559</v>
      </c>
      <c r="R139" s="8">
        <f t="shared" si="28"/>
        <v>296092.76388235588</v>
      </c>
      <c r="AI139" s="32">
        <f t="shared" si="27"/>
        <v>45297.666666666337</v>
      </c>
      <c r="AJ139" s="33">
        <v>103</v>
      </c>
      <c r="AK139" s="33">
        <f>MIN(CalcoliFV!$AN$7,CalcoliFV!$AO$7+MAX(0,180-AJ139)+4)</f>
        <v>110</v>
      </c>
    </row>
    <row r="140" spans="6:37" x14ac:dyDescent="0.3">
      <c r="F140" s="3">
        <v>136</v>
      </c>
      <c r="G140" s="17">
        <f t="shared" si="24"/>
        <v>50131</v>
      </c>
      <c r="H140" s="13">
        <f t="shared" si="20"/>
        <v>124.22746084844016</v>
      </c>
      <c r="I140" s="7">
        <f>H140*FV!$B$29</f>
        <v>44584.458769726647</v>
      </c>
      <c r="J140" s="20">
        <f t="shared" si="22"/>
        <v>8.69239064583332E-2</v>
      </c>
      <c r="K140" s="20">
        <f t="shared" si="23"/>
        <v>0</v>
      </c>
      <c r="L140" s="19">
        <f>IF(FV!$F$11="Autoconsumo",FV!$I$13,0)</f>
        <v>0.25</v>
      </c>
      <c r="M140" s="7">
        <f>IF(FV!$F$11="Immissione",I140*J140,I140*J140*(1-FV!$F$13/100))+I140*K140*$C$20/100+L140*I140*FV!$F$13/100</f>
        <v>7510.7850080133976</v>
      </c>
      <c r="N140" s="7">
        <f t="shared" si="21"/>
        <v>-669.35889467616244</v>
      </c>
      <c r="O140" s="8">
        <f>-IF(G140-$G$4&lt;=366*FV!$I$19,FV!$E$34,0)</f>
        <v>0</v>
      </c>
      <c r="P140" s="8">
        <f t="shared" si="25"/>
        <v>6841.4261133372347</v>
      </c>
      <c r="Q140" s="8">
        <f t="shared" si="26"/>
        <v>3471.8603023932124</v>
      </c>
      <c r="R140" s="8">
        <f t="shared" si="28"/>
        <v>299564.62418474909</v>
      </c>
      <c r="AI140" s="32">
        <f t="shared" si="27"/>
        <v>45297.708333333001</v>
      </c>
      <c r="AJ140" s="33">
        <v>103</v>
      </c>
      <c r="AK140" s="33">
        <f>MIN(CalcoliFV!$AN$7,CalcoliFV!$AO$7+MAX(0,180-AJ140)+4)</f>
        <v>110</v>
      </c>
    </row>
    <row r="141" spans="6:37" x14ac:dyDescent="0.3">
      <c r="F141" s="3">
        <v>137</v>
      </c>
      <c r="G141" s="17">
        <f t="shared" si="24"/>
        <v>50161</v>
      </c>
      <c r="H141" s="13">
        <f t="shared" si="20"/>
        <v>129.71025961914015</v>
      </c>
      <c r="I141" s="7">
        <f>H141*FV!$B$29</f>
        <v>46552.200958655485</v>
      </c>
      <c r="J141" s="20">
        <f t="shared" si="22"/>
        <v>9.5647650322580477E-2</v>
      </c>
      <c r="K141" s="20">
        <f t="shared" si="23"/>
        <v>0</v>
      </c>
      <c r="L141" s="19">
        <f>IF(FV!$F$11="Autoconsumo",FV!$I$13,0)</f>
        <v>0.25</v>
      </c>
      <c r="M141" s="7">
        <f>IF(FV!$F$11="Immissione",I141*J141,I141*J141*(1-FV!$F$13/100))+I141*K141*$C$20/100+L141*I141*FV!$F$13/100</f>
        <v>8045.3294393519227</v>
      </c>
      <c r="N141" s="7">
        <f t="shared" si="21"/>
        <v>-669.35889467616244</v>
      </c>
      <c r="O141" s="8">
        <f>-IF(G141-$G$4&lt;=366*FV!$I$19,FV!$E$34,0)</f>
        <v>0</v>
      </c>
      <c r="P141" s="8">
        <f t="shared" si="25"/>
        <v>7375.9705446757598</v>
      </c>
      <c r="Q141" s="8">
        <f t="shared" si="26"/>
        <v>3724.5062988760051</v>
      </c>
      <c r="R141" s="8">
        <f t="shared" si="28"/>
        <v>303289.13048362511</v>
      </c>
      <c r="AI141" s="32">
        <f t="shared" si="27"/>
        <v>45297.749999999665</v>
      </c>
      <c r="AJ141" s="33">
        <v>111.65</v>
      </c>
      <c r="AK141" s="33">
        <f>MIN(CalcoliFV!$AN$7,CalcoliFV!$AO$7+MAX(0,180-AJ141)+4)</f>
        <v>110</v>
      </c>
    </row>
    <row r="142" spans="6:37" x14ac:dyDescent="0.3">
      <c r="F142" s="3">
        <v>138</v>
      </c>
      <c r="G142" s="17">
        <f t="shared" si="24"/>
        <v>50192</v>
      </c>
      <c r="H142" s="13">
        <f t="shared" si="20"/>
        <v>135.2392877218021</v>
      </c>
      <c r="I142" s="7">
        <f>H142*FV!$B$29</f>
        <v>48536.534565703427</v>
      </c>
      <c r="J142" s="20">
        <f t="shared" si="22"/>
        <v>0.10593118804166643</v>
      </c>
      <c r="K142" s="20">
        <f t="shared" si="23"/>
        <v>0</v>
      </c>
      <c r="L142" s="19">
        <f>IF(FV!$F$11="Autoconsumo",FV!$I$13,0)</f>
        <v>0.25</v>
      </c>
      <c r="M142" s="7">
        <f>IF(FV!$F$11="Immissione",I142*J142,I142*J142*(1-FV!$F$13/100))+I142*K142*$C$20/100+L142*I142*FV!$F$13/100</f>
        <v>8637.8332056981162</v>
      </c>
      <c r="N142" s="7">
        <f t="shared" si="21"/>
        <v>-669.35889467616244</v>
      </c>
      <c r="O142" s="8">
        <f>-IF(G142-$G$4&lt;=366*FV!$I$19,FV!$E$34,0)</f>
        <v>0</v>
      </c>
      <c r="P142" s="8">
        <f t="shared" si="25"/>
        <v>7968.4743110219533</v>
      </c>
      <c r="Q142" s="8">
        <f t="shared" si="26"/>
        <v>4003.6735092139329</v>
      </c>
      <c r="R142" s="8">
        <f t="shared" si="28"/>
        <v>307292.80399283906</v>
      </c>
      <c r="AI142" s="32">
        <f t="shared" si="27"/>
        <v>45297.79166666633</v>
      </c>
      <c r="AJ142" s="33">
        <v>114.9</v>
      </c>
      <c r="AK142" s="33">
        <f>MIN(CalcoliFV!$AN$7,CalcoliFV!$AO$7+MAX(0,180-AJ142)+4)</f>
        <v>110</v>
      </c>
    </row>
    <row r="143" spans="6:37" x14ac:dyDescent="0.3">
      <c r="F143" s="3">
        <v>139</v>
      </c>
      <c r="G143" s="17">
        <f t="shared" si="24"/>
        <v>50222</v>
      </c>
      <c r="H143" s="13">
        <f t="shared" si="20"/>
        <v>147.24042229915227</v>
      </c>
      <c r="I143" s="7">
        <f>H143*FV!$B$29</f>
        <v>52843.666709429664</v>
      </c>
      <c r="J143" s="20">
        <f t="shared" si="22"/>
        <v>0.11805046752688156</v>
      </c>
      <c r="K143" s="20">
        <f t="shared" si="23"/>
        <v>0</v>
      </c>
      <c r="L143" s="19">
        <f>IF(FV!$F$11="Autoconsumo",FV!$I$13,0)</f>
        <v>0.25</v>
      </c>
      <c r="M143" s="7">
        <f>IF(FV!$F$11="Immissione",I143*J143,I143*J143*(1-FV!$F$13/100))+I143*K143*$C$20/100+L143*I143*FV!$F$13/100</f>
        <v>9724.5681191201475</v>
      </c>
      <c r="N143" s="7">
        <f t="shared" si="21"/>
        <v>-669.35889467616244</v>
      </c>
      <c r="O143" s="8">
        <f>-IF(G143-$G$4&lt;=366*FV!$I$19,FV!$E$34,0)</f>
        <v>0</v>
      </c>
      <c r="P143" s="8">
        <f t="shared" si="25"/>
        <v>9055.2092244439846</v>
      </c>
      <c r="Q143" s="8">
        <f t="shared" si="26"/>
        <v>4527.0564001509383</v>
      </c>
      <c r="R143" s="8">
        <f t="shared" si="28"/>
        <v>311819.86039299</v>
      </c>
      <c r="AI143" s="32">
        <f t="shared" si="27"/>
        <v>45297.833333332994</v>
      </c>
      <c r="AJ143" s="33">
        <v>116.97</v>
      </c>
      <c r="AK143" s="33">
        <f>MIN(CalcoliFV!$AN$7,CalcoliFV!$AO$7+MAX(0,180-AJ143)+4)</f>
        <v>110</v>
      </c>
    </row>
    <row r="144" spans="6:37" x14ac:dyDescent="0.3">
      <c r="F144" s="3">
        <v>140</v>
      </c>
      <c r="G144" s="17">
        <f t="shared" si="24"/>
        <v>50253</v>
      </c>
      <c r="H144" s="13">
        <f t="shared" si="20"/>
        <v>143.41263361269392</v>
      </c>
      <c r="I144" s="7">
        <f>H144*FV!$B$29</f>
        <v>51469.897289165681</v>
      </c>
      <c r="J144" s="20">
        <f t="shared" si="22"/>
        <v>0.13150068354838709</v>
      </c>
      <c r="K144" s="20">
        <f t="shared" si="23"/>
        <v>0</v>
      </c>
      <c r="L144" s="19">
        <f>IF(FV!$F$11="Autoconsumo",FV!$I$13,0)</f>
        <v>0.25</v>
      </c>
      <c r="M144" s="7">
        <f>IF(FV!$F$11="Immissione",I144*J144,I144*J144*(1-FV!$F$13/100))+I144*K144*$C$20/100+L144*I144*FV!$F$13/100</f>
        <v>9817.9004989909918</v>
      </c>
      <c r="N144" s="7">
        <f t="shared" si="21"/>
        <v>-669.35889467616244</v>
      </c>
      <c r="O144" s="8">
        <f>-IF(G144-$G$4&lt;=366*FV!$I$19,FV!$E$34,0)</f>
        <v>0</v>
      </c>
      <c r="P144" s="8">
        <f t="shared" si="25"/>
        <v>9148.5416043148289</v>
      </c>
      <c r="Q144" s="8">
        <f t="shared" si="26"/>
        <v>4550.9621289990637</v>
      </c>
      <c r="R144" s="8">
        <f t="shared" si="28"/>
        <v>316370.82252198906</v>
      </c>
      <c r="AI144" s="32">
        <f t="shared" si="27"/>
        <v>45297.874999999658</v>
      </c>
      <c r="AJ144" s="33">
        <v>111.69</v>
      </c>
      <c r="AK144" s="33">
        <f>MIN(CalcoliFV!$AN$7,CalcoliFV!$AO$7+MAX(0,180-AJ144)+4)</f>
        <v>110</v>
      </c>
    </row>
    <row r="145" spans="6:37" x14ac:dyDescent="0.3">
      <c r="F145" s="3">
        <v>141</v>
      </c>
      <c r="G145" s="17">
        <f t="shared" si="24"/>
        <v>50284</v>
      </c>
      <c r="H145" s="13">
        <f t="shared" ref="H145:H208" si="29">H133*(1-$C$16/100)</f>
        <v>123.38608700673069</v>
      </c>
      <c r="I145" s="7">
        <f>H145*FV!$B$29</f>
        <v>44282.494959958465</v>
      </c>
      <c r="J145" s="20">
        <f t="shared" si="22"/>
        <v>0.11820054572222222</v>
      </c>
      <c r="K145" s="20">
        <f t="shared" si="23"/>
        <v>0</v>
      </c>
      <c r="L145" s="19">
        <f>IF(FV!$F$11="Autoconsumo",FV!$I$13,0)</f>
        <v>0.25</v>
      </c>
      <c r="M145" s="7">
        <f>IF(FV!$F$11="Immissione",I145*J145,I145*J145*(1-FV!$F$13/100))+I145*K145*$C$20/100+L145*I145*FV!$F$13/100</f>
        <v>8152.4194050991309</v>
      </c>
      <c r="N145" s="7">
        <f t="shared" ref="N145:N208" si="30">N133*(1+$C$17/100)</f>
        <v>-669.35889467616244</v>
      </c>
      <c r="O145" s="8">
        <f>-IF(G145-$G$4&lt;=366*FV!$I$19,FV!$E$34,0)</f>
        <v>0</v>
      </c>
      <c r="P145" s="8">
        <f t="shared" si="25"/>
        <v>7483.0605104229689</v>
      </c>
      <c r="Q145" s="8">
        <f t="shared" si="26"/>
        <v>3703.9451723556103</v>
      </c>
      <c r="R145" s="8">
        <f t="shared" si="28"/>
        <v>320074.76769434469</v>
      </c>
      <c r="AI145" s="32">
        <f t="shared" si="27"/>
        <v>45297.916666666322</v>
      </c>
      <c r="AJ145" s="33">
        <v>110.06</v>
      </c>
      <c r="AK145" s="33">
        <f>MIN(CalcoliFV!$AN$7,CalcoliFV!$AO$7+MAX(0,180-AJ145)+4)</f>
        <v>110</v>
      </c>
    </row>
    <row r="146" spans="6:37" x14ac:dyDescent="0.3">
      <c r="F146" s="3">
        <v>142</v>
      </c>
      <c r="G146" s="17">
        <f t="shared" si="24"/>
        <v>50314</v>
      </c>
      <c r="H146" s="13">
        <f t="shared" si="29"/>
        <v>105.27343474399666</v>
      </c>
      <c r="I146" s="7">
        <f>H146*FV!$B$29</f>
        <v>37781.977340883255</v>
      </c>
      <c r="J146" s="20">
        <f t="shared" ref="J146:J209" si="31">J134</f>
        <v>0.11807660579301078</v>
      </c>
      <c r="K146" s="20">
        <f t="shared" ref="K146:K209" si="32">K134</f>
        <v>0</v>
      </c>
      <c r="L146" s="19">
        <f>IF(FV!$F$11="Autoconsumo",FV!$I$13,0)</f>
        <v>0.25</v>
      </c>
      <c r="M146" s="7">
        <f>IF(FV!$F$11="Immissione",I146*J146,I146*J146*(1-FV!$F$13/100))+I146*K146*$C$20/100+L146*I146*FV!$F$13/100</f>
        <v>6953.3309898903753</v>
      </c>
      <c r="N146" s="7">
        <f t="shared" si="30"/>
        <v>-669.35889467616244</v>
      </c>
      <c r="O146" s="8">
        <f>-IF(G146-$G$4&lt;=366*FV!$I$19,FV!$E$34,0)</f>
        <v>0</v>
      </c>
      <c r="P146" s="8">
        <f t="shared" si="25"/>
        <v>6283.9720952142125</v>
      </c>
      <c r="Q146" s="8">
        <f t="shared" si="26"/>
        <v>3094.9488681459266</v>
      </c>
      <c r="R146" s="8">
        <f t="shared" si="28"/>
        <v>323169.71656249062</v>
      </c>
      <c r="AI146" s="32">
        <f t="shared" si="27"/>
        <v>45297.958333332987</v>
      </c>
      <c r="AJ146" s="33">
        <v>103</v>
      </c>
      <c r="AK146" s="33">
        <f>MIN(CalcoliFV!$AN$7,CalcoliFV!$AO$7+MAX(0,180-AJ146)+4)</f>
        <v>110</v>
      </c>
    </row>
    <row r="147" spans="6:37" x14ac:dyDescent="0.3">
      <c r="F147" s="3">
        <v>143</v>
      </c>
      <c r="G147" s="17">
        <f t="shared" si="24"/>
        <v>50345</v>
      </c>
      <c r="H147" s="13">
        <f t="shared" si="29"/>
        <v>71.498284812517696</v>
      </c>
      <c r="I147" s="7">
        <f>H147*FV!$B$29</f>
        <v>25660.287263046754</v>
      </c>
      <c r="J147" s="20">
        <f t="shared" si="31"/>
        <v>0.1308803764722222</v>
      </c>
      <c r="K147" s="20">
        <f t="shared" si="32"/>
        <v>0</v>
      </c>
      <c r="L147" s="19">
        <f>IF(FV!$F$11="Autoconsumo",FV!$I$13,0)</f>
        <v>0.25</v>
      </c>
      <c r="M147" s="7">
        <f>IF(FV!$F$11="Immissione",I147*J147,I147*J147*(1-FV!$F$13/100))+I147*K147*$C$20/100+L147*I147*FV!$F$13/100</f>
        <v>4886.7499365673084</v>
      </c>
      <c r="N147" s="7">
        <f t="shared" si="30"/>
        <v>-669.35889467616244</v>
      </c>
      <c r="O147" s="8">
        <f>-IF(G147-$G$4&lt;=366*FV!$I$19,FV!$E$34,0)</f>
        <v>0</v>
      </c>
      <c r="P147" s="8">
        <f t="shared" si="25"/>
        <v>4217.3910418911455</v>
      </c>
      <c r="Q147" s="8">
        <f t="shared" si="26"/>
        <v>2066.7932763649192</v>
      </c>
      <c r="R147" s="8">
        <f t="shared" si="28"/>
        <v>325236.50983885553</v>
      </c>
      <c r="AI147" s="32">
        <f t="shared" si="27"/>
        <v>45297.999999999651</v>
      </c>
      <c r="AJ147" s="33">
        <v>88.5</v>
      </c>
      <c r="AK147" s="33">
        <f>MIN(CalcoliFV!$AN$7,CalcoliFV!$AO$7+MAX(0,180-AJ147)+4)</f>
        <v>110</v>
      </c>
    </row>
    <row r="148" spans="6:37" x14ac:dyDescent="0.3">
      <c r="F148" s="3">
        <v>144</v>
      </c>
      <c r="G148" s="17">
        <f t="shared" si="24"/>
        <v>50375</v>
      </c>
      <c r="H148" s="13">
        <f t="shared" si="29"/>
        <v>63.962903702702356</v>
      </c>
      <c r="I148" s="7">
        <f>H148*FV!$B$29</f>
        <v>22955.886109628525</v>
      </c>
      <c r="J148" s="20">
        <f t="shared" si="31"/>
        <v>0.13563206087365615</v>
      </c>
      <c r="K148" s="20">
        <f t="shared" si="32"/>
        <v>0</v>
      </c>
      <c r="L148" s="19">
        <f>IF(FV!$F$11="Autoconsumo",FV!$I$13,0)</f>
        <v>0.25</v>
      </c>
      <c r="M148" s="7">
        <f>IF(FV!$F$11="Immissione",I148*J148,I148*J148*(1-FV!$F$13/100))+I148*K148*$C$20/100+L148*I148*FV!$F$13/100</f>
        <v>4426.2628348184926</v>
      </c>
      <c r="N148" s="7">
        <f t="shared" si="30"/>
        <v>-669.35889467616244</v>
      </c>
      <c r="O148" s="8">
        <f>-IF(G148-$G$4&lt;=366*FV!$I$19,FV!$E$34,0)</f>
        <v>0</v>
      </c>
      <c r="P148" s="8">
        <f t="shared" si="25"/>
        <v>3756.9039401423302</v>
      </c>
      <c r="Q148" s="8">
        <f t="shared" si="26"/>
        <v>1831.9651084060454</v>
      </c>
      <c r="R148" s="8">
        <f t="shared" si="28"/>
        <v>327068.47494726157</v>
      </c>
      <c r="AI148" s="32">
        <f t="shared" si="27"/>
        <v>45298.041666666315</v>
      </c>
      <c r="AJ148" s="33">
        <v>96.85</v>
      </c>
      <c r="AK148" s="33">
        <f>MIN(CalcoliFV!$AN$7,CalcoliFV!$AO$7+MAX(0,180-AJ148)+4)</f>
        <v>110</v>
      </c>
    </row>
    <row r="149" spans="6:37" x14ac:dyDescent="0.3">
      <c r="F149" s="3">
        <v>145</v>
      </c>
      <c r="G149" s="17">
        <f t="shared" si="24"/>
        <v>50406</v>
      </c>
      <c r="H149" s="13">
        <f t="shared" si="29"/>
        <v>72.667933140489694</v>
      </c>
      <c r="I149" s="7">
        <f>H149*FV!$B$29</f>
        <v>26080.066732878862</v>
      </c>
      <c r="J149" s="20">
        <f t="shared" si="31"/>
        <v>9.9125363508064529E-2</v>
      </c>
      <c r="K149" s="20">
        <f t="shared" si="32"/>
        <v>0</v>
      </c>
      <c r="L149" s="19">
        <f>IF(FV!$F$11="Autoconsumo",FV!$I$13,0)</f>
        <v>0.25</v>
      </c>
      <c r="M149" s="7">
        <f>IF(FV!$F$11="Immissione",I149*J149,I149*J149*(1-FV!$F$13/100))+I149*K149*$C$20/100+L149*I149*FV!$F$13/100</f>
        <v>4552.6063892154571</v>
      </c>
      <c r="N149" s="7">
        <f t="shared" si="30"/>
        <v>-682.74607256968568</v>
      </c>
      <c r="O149" s="8">
        <f>-IF(G149-$G$4&lt;=366*FV!$I$19,FV!$E$34,0)</f>
        <v>0</v>
      </c>
      <c r="P149" s="8">
        <f t="shared" si="25"/>
        <v>3869.8603166457715</v>
      </c>
      <c r="Q149" s="8">
        <f t="shared" si="26"/>
        <v>1877.6573199566728</v>
      </c>
      <c r="R149" s="8">
        <f t="shared" si="28"/>
        <v>328946.13226721826</v>
      </c>
      <c r="AI149" s="32">
        <f t="shared" si="27"/>
        <v>45298.083333332979</v>
      </c>
      <c r="AJ149" s="33">
        <v>96.58</v>
      </c>
      <c r="AK149" s="33">
        <f>MIN(CalcoliFV!$AN$7,CalcoliFV!$AO$7+MAX(0,180-AJ149)+4)</f>
        <v>110</v>
      </c>
    </row>
    <row r="150" spans="6:37" x14ac:dyDescent="0.3">
      <c r="F150" s="3">
        <v>146</v>
      </c>
      <c r="G150" s="17">
        <f t="shared" si="24"/>
        <v>50437</v>
      </c>
      <c r="H150" s="13">
        <f t="shared" si="29"/>
        <v>86.255797078773412</v>
      </c>
      <c r="I150" s="7">
        <f>H150*FV!$B$29</f>
        <v>30956.666120707956</v>
      </c>
      <c r="J150" s="20">
        <f t="shared" si="31"/>
        <v>8.7223887945402298E-2</v>
      </c>
      <c r="K150" s="20">
        <f t="shared" si="32"/>
        <v>0</v>
      </c>
      <c r="L150" s="19">
        <f>IF(FV!$F$11="Autoconsumo",FV!$I$13,0)</f>
        <v>0.25</v>
      </c>
      <c r="M150" s="7">
        <f>IF(FV!$F$11="Immissione",I150*J150,I150*J150*(1-FV!$F$13/100))+I150*K150*$C$20/100+L150*I150*FV!$F$13/100</f>
        <v>5219.6636535264261</v>
      </c>
      <c r="N150" s="7">
        <f t="shared" si="30"/>
        <v>-682.74607256968568</v>
      </c>
      <c r="O150" s="8">
        <f>-IF(G150-$G$4&lt;=366*FV!$I$19,FV!$E$34,0)</f>
        <v>0</v>
      </c>
      <c r="P150" s="8">
        <f t="shared" si="25"/>
        <v>4536.9175809567405</v>
      </c>
      <c r="Q150" s="8">
        <f t="shared" si="26"/>
        <v>2190.3618838119296</v>
      </c>
      <c r="R150" s="8">
        <f t="shared" si="28"/>
        <v>331136.4941510302</v>
      </c>
      <c r="AI150" s="32">
        <f t="shared" si="27"/>
        <v>45298.124999999643</v>
      </c>
      <c r="AJ150" s="33">
        <v>93.8</v>
      </c>
      <c r="AK150" s="33">
        <f>MIN(CalcoliFV!$AN$7,CalcoliFV!$AO$7+MAX(0,180-AJ150)+4)</f>
        <v>110</v>
      </c>
    </row>
    <row r="151" spans="6:37" x14ac:dyDescent="0.3">
      <c r="F151" s="3">
        <v>147</v>
      </c>
      <c r="G151" s="17">
        <f t="shared" si="24"/>
        <v>50465</v>
      </c>
      <c r="H151" s="13">
        <f t="shared" si="29"/>
        <v>114.63667741025979</v>
      </c>
      <c r="I151" s="7">
        <f>H151*FV!$B$29</f>
        <v>41142.386575313772</v>
      </c>
      <c r="J151" s="20">
        <f t="shared" si="31"/>
        <v>8.9228761612903107E-2</v>
      </c>
      <c r="K151" s="20">
        <f t="shared" si="32"/>
        <v>0</v>
      </c>
      <c r="L151" s="19">
        <f>IF(FV!$F$11="Autoconsumo",FV!$I$13,0)</f>
        <v>0.25</v>
      </c>
      <c r="M151" s="7">
        <f>IF(FV!$F$11="Immissione",I151*J151,I151*J151*(1-FV!$F$13/100))+I151*K151*$C$20/100+L151*I151*FV!$F$13/100</f>
        <v>6978.3404238715102</v>
      </c>
      <c r="N151" s="7">
        <f t="shared" si="30"/>
        <v>-682.74607256968568</v>
      </c>
      <c r="O151" s="8">
        <f>-IF(G151-$G$4&lt;=366*FV!$I$19,FV!$E$34,0)</f>
        <v>0</v>
      </c>
      <c r="P151" s="8">
        <f t="shared" si="25"/>
        <v>6295.5943513018246</v>
      </c>
      <c r="Q151" s="8">
        <f t="shared" si="26"/>
        <v>3024.3054969149439</v>
      </c>
      <c r="R151" s="8">
        <f t="shared" si="28"/>
        <v>334160.79964794515</v>
      </c>
      <c r="AI151" s="32">
        <f t="shared" si="27"/>
        <v>45298.166666666308</v>
      </c>
      <c r="AJ151" s="33">
        <v>93.8</v>
      </c>
      <c r="AK151" s="33">
        <f>MIN(CalcoliFV!$AN$7,CalcoliFV!$AO$7+MAX(0,180-AJ151)+4)</f>
        <v>110</v>
      </c>
    </row>
    <row r="152" spans="6:37" x14ac:dyDescent="0.3">
      <c r="F152" s="3">
        <v>148</v>
      </c>
      <c r="G152" s="17">
        <f t="shared" si="24"/>
        <v>50496</v>
      </c>
      <c r="H152" s="13">
        <f t="shared" si="29"/>
        <v>123.60632354419796</v>
      </c>
      <c r="I152" s="7">
        <f>H152*FV!$B$29</f>
        <v>44361.536475878012</v>
      </c>
      <c r="J152" s="20">
        <f t="shared" si="31"/>
        <v>8.69239064583332E-2</v>
      </c>
      <c r="K152" s="20">
        <f t="shared" si="32"/>
        <v>0</v>
      </c>
      <c r="L152" s="19">
        <f>IF(FV!$F$11="Autoconsumo",FV!$I$13,0)</f>
        <v>0.25</v>
      </c>
      <c r="M152" s="7">
        <f>IF(FV!$F$11="Immissione",I152*J152,I152*J152*(1-FV!$F$13/100))+I152*K152*$C$20/100+L152*I152*FV!$F$13/100</f>
        <v>7473.2310829733296</v>
      </c>
      <c r="N152" s="7">
        <f t="shared" si="30"/>
        <v>-682.74607256968568</v>
      </c>
      <c r="O152" s="8">
        <f>-IF(G152-$G$4&lt;=366*FV!$I$19,FV!$E$34,0)</f>
        <v>0</v>
      </c>
      <c r="P152" s="8">
        <f t="shared" si="25"/>
        <v>6790.4850104036441</v>
      </c>
      <c r="Q152" s="8">
        <f t="shared" si="26"/>
        <v>3245.8141925830696</v>
      </c>
      <c r="R152" s="8">
        <f t="shared" si="28"/>
        <v>337406.61384052824</v>
      </c>
      <c r="AI152" s="32">
        <f t="shared" si="27"/>
        <v>45298.208333332972</v>
      </c>
      <c r="AJ152" s="33">
        <v>85.93</v>
      </c>
      <c r="AK152" s="33">
        <f>MIN(CalcoliFV!$AN$7,CalcoliFV!$AO$7+MAX(0,180-AJ152)+4)</f>
        <v>110</v>
      </c>
    </row>
    <row r="153" spans="6:37" x14ac:dyDescent="0.3">
      <c r="F153" s="3">
        <v>149</v>
      </c>
      <c r="G153" s="17">
        <f t="shared" si="24"/>
        <v>50526</v>
      </c>
      <c r="H153" s="13">
        <f t="shared" si="29"/>
        <v>129.06170832104445</v>
      </c>
      <c r="I153" s="7">
        <f>H153*FV!$B$29</f>
        <v>46319.439953862209</v>
      </c>
      <c r="J153" s="20">
        <f t="shared" si="31"/>
        <v>9.5647650322580477E-2</v>
      </c>
      <c r="K153" s="20">
        <f t="shared" si="32"/>
        <v>0</v>
      </c>
      <c r="L153" s="19">
        <f>IF(FV!$F$11="Autoconsumo",FV!$I$13,0)</f>
        <v>0.25</v>
      </c>
      <c r="M153" s="7">
        <f>IF(FV!$F$11="Immissione",I153*J153,I153*J153*(1-FV!$F$13/100))+I153*K153*$C$20/100+L153*I153*FV!$F$13/100</f>
        <v>8005.1027921551631</v>
      </c>
      <c r="N153" s="7">
        <f t="shared" si="30"/>
        <v>-682.74607256968568</v>
      </c>
      <c r="O153" s="8">
        <f>-IF(G153-$G$4&lt;=366*FV!$I$19,FV!$E$34,0)</f>
        <v>0</v>
      </c>
      <c r="P153" s="8">
        <f t="shared" si="25"/>
        <v>7322.3567195854775</v>
      </c>
      <c r="Q153" s="8">
        <f t="shared" si="26"/>
        <v>3482.6327574061279</v>
      </c>
      <c r="R153" s="8">
        <f t="shared" si="28"/>
        <v>340889.24659793434</v>
      </c>
      <c r="AI153" s="32">
        <f t="shared" si="27"/>
        <v>45298.249999999636</v>
      </c>
      <c r="AJ153" s="33">
        <v>84.3</v>
      </c>
      <c r="AK153" s="33">
        <f>MIN(CalcoliFV!$AN$7,CalcoliFV!$AO$7+MAX(0,180-AJ153)+4)</f>
        <v>110</v>
      </c>
    </row>
    <row r="154" spans="6:37" x14ac:dyDescent="0.3">
      <c r="F154" s="3">
        <v>150</v>
      </c>
      <c r="G154" s="17">
        <f t="shared" si="24"/>
        <v>50557</v>
      </c>
      <c r="H154" s="13">
        <f t="shared" si="29"/>
        <v>134.5630912831931</v>
      </c>
      <c r="I154" s="7">
        <f>H154*FV!$B$29</f>
        <v>48293.851892874911</v>
      </c>
      <c r="J154" s="20">
        <f t="shared" si="31"/>
        <v>0.10593118804166643</v>
      </c>
      <c r="K154" s="20">
        <f t="shared" si="32"/>
        <v>0</v>
      </c>
      <c r="L154" s="19">
        <f>IF(FV!$F$11="Autoconsumo",FV!$I$13,0)</f>
        <v>0.25</v>
      </c>
      <c r="M154" s="7">
        <f>IF(FV!$F$11="Immissione",I154*J154,I154*J154*(1-FV!$F$13/100))+I154*K154*$C$20/100+L154*I154*FV!$F$13/100</f>
        <v>8594.6440396696235</v>
      </c>
      <c r="N154" s="7">
        <f t="shared" si="30"/>
        <v>-682.74607256968568</v>
      </c>
      <c r="O154" s="8">
        <f>-IF(G154-$G$4&lt;=366*FV!$I$19,FV!$E$34,0)</f>
        <v>0</v>
      </c>
      <c r="P154" s="8">
        <f t="shared" si="25"/>
        <v>7911.8979670999379</v>
      </c>
      <c r="Q154" s="8">
        <f t="shared" si="26"/>
        <v>3744.3066948251721</v>
      </c>
      <c r="R154" s="8">
        <f t="shared" si="28"/>
        <v>344633.55329275952</v>
      </c>
      <c r="AI154" s="32">
        <f t="shared" si="27"/>
        <v>45298.2916666663</v>
      </c>
      <c r="AJ154" s="33">
        <v>85</v>
      </c>
      <c r="AK154" s="33">
        <f>MIN(CalcoliFV!$AN$7,CalcoliFV!$AO$7+MAX(0,180-AJ154)+4)</f>
        <v>110</v>
      </c>
    </row>
    <row r="155" spans="6:37" x14ac:dyDescent="0.3">
      <c r="F155" s="3">
        <v>151</v>
      </c>
      <c r="G155" s="17">
        <f t="shared" si="24"/>
        <v>50587</v>
      </c>
      <c r="H155" s="13">
        <f t="shared" si="29"/>
        <v>146.5042201876565</v>
      </c>
      <c r="I155" s="7">
        <f>H155*FV!$B$29</f>
        <v>52579.448375882515</v>
      </c>
      <c r="J155" s="20">
        <f t="shared" si="31"/>
        <v>0.11805046752688156</v>
      </c>
      <c r="K155" s="20">
        <f t="shared" si="32"/>
        <v>0</v>
      </c>
      <c r="L155" s="19">
        <f>IF(FV!$F$11="Autoconsumo",FV!$I$13,0)</f>
        <v>0.25</v>
      </c>
      <c r="M155" s="7">
        <f>IF(FV!$F$11="Immissione",I155*J155,I155*J155*(1-FV!$F$13/100))+I155*K155*$C$20/100+L155*I155*FV!$F$13/100</f>
        <v>9675.9452785245467</v>
      </c>
      <c r="N155" s="7">
        <f t="shared" si="30"/>
        <v>-682.74607256968568</v>
      </c>
      <c r="O155" s="8">
        <f>-IF(G155-$G$4&lt;=366*FV!$I$19,FV!$E$34,0)</f>
        <v>0</v>
      </c>
      <c r="P155" s="8">
        <f t="shared" si="25"/>
        <v>8993.1992059548611</v>
      </c>
      <c r="Q155" s="8">
        <f t="shared" si="26"/>
        <v>4234.8583485638364</v>
      </c>
      <c r="R155" s="8">
        <f t="shared" si="28"/>
        <v>348868.41164132336</v>
      </c>
      <c r="AI155" s="32">
        <f t="shared" si="27"/>
        <v>45298.333333332965</v>
      </c>
      <c r="AJ155" s="33">
        <v>102.27</v>
      </c>
      <c r="AK155" s="33">
        <f>MIN(CalcoliFV!$AN$7,CalcoliFV!$AO$7+MAX(0,180-AJ155)+4)</f>
        <v>110</v>
      </c>
    </row>
    <row r="156" spans="6:37" x14ac:dyDescent="0.3">
      <c r="F156" s="3">
        <v>152</v>
      </c>
      <c r="G156" s="17">
        <f t="shared" si="24"/>
        <v>50618</v>
      </c>
      <c r="H156" s="13">
        <f t="shared" si="29"/>
        <v>142.69557044463045</v>
      </c>
      <c r="I156" s="7">
        <f>H156*FV!$B$29</f>
        <v>51212.547802719855</v>
      </c>
      <c r="J156" s="20">
        <f t="shared" si="31"/>
        <v>0.13150068354838709</v>
      </c>
      <c r="K156" s="20">
        <f t="shared" si="32"/>
        <v>0</v>
      </c>
      <c r="L156" s="19">
        <f>IF(FV!$F$11="Autoconsumo",FV!$I$13,0)</f>
        <v>0.25</v>
      </c>
      <c r="M156" s="7">
        <f>IF(FV!$F$11="Immissione",I156*J156,I156*J156*(1-FV!$F$13/100))+I156*K156*$C$20/100+L156*I156*FV!$F$13/100</f>
        <v>9768.8109964960368</v>
      </c>
      <c r="N156" s="7">
        <f t="shared" si="30"/>
        <v>-682.74607256968568</v>
      </c>
      <c r="O156" s="8">
        <f>-IF(G156-$G$4&lt;=366*FV!$I$19,FV!$E$34,0)</f>
        <v>0</v>
      </c>
      <c r="P156" s="8">
        <f t="shared" si="25"/>
        <v>9086.0649239263512</v>
      </c>
      <c r="Q156" s="8">
        <f t="shared" si="26"/>
        <v>4257.3019013010908</v>
      </c>
      <c r="R156" s="8">
        <f t="shared" si="28"/>
        <v>353125.71354262443</v>
      </c>
      <c r="AI156" s="32">
        <f t="shared" si="27"/>
        <v>45298.374999999629</v>
      </c>
      <c r="AJ156" s="33">
        <v>100.55</v>
      </c>
      <c r="AK156" s="33">
        <f>MIN(CalcoliFV!$AN$7,CalcoliFV!$AO$7+MAX(0,180-AJ156)+4)</f>
        <v>110</v>
      </c>
    </row>
    <row r="157" spans="6:37" x14ac:dyDescent="0.3">
      <c r="F157" s="3">
        <v>153</v>
      </c>
      <c r="G157" s="17">
        <f t="shared" si="24"/>
        <v>50649</v>
      </c>
      <c r="H157" s="13">
        <f t="shared" si="29"/>
        <v>122.76915657169704</v>
      </c>
      <c r="I157" s="7">
        <f>H157*FV!$B$29</f>
        <v>44061.082485158673</v>
      </c>
      <c r="J157" s="20">
        <f t="shared" si="31"/>
        <v>0.11820054572222222</v>
      </c>
      <c r="K157" s="20">
        <f t="shared" si="32"/>
        <v>0</v>
      </c>
      <c r="L157" s="19">
        <f>IF(FV!$F$11="Autoconsumo",FV!$I$13,0)</f>
        <v>0.25</v>
      </c>
      <c r="M157" s="7">
        <f>IF(FV!$F$11="Immissione",I157*J157,I157*J157*(1-FV!$F$13/100))+I157*K157*$C$20/100+L157*I157*FV!$F$13/100</f>
        <v>8111.6573080736352</v>
      </c>
      <c r="N157" s="7">
        <f t="shared" si="30"/>
        <v>-682.74607256968568</v>
      </c>
      <c r="O157" s="8">
        <f>-IF(G157-$G$4&lt;=366*FV!$I$19,FV!$E$34,0)</f>
        <v>0</v>
      </c>
      <c r="P157" s="8">
        <f t="shared" si="25"/>
        <v>7428.9112355039497</v>
      </c>
      <c r="Q157" s="8">
        <f t="shared" si="26"/>
        <v>3463.5201647335939</v>
      </c>
      <c r="R157" s="8">
        <f t="shared" si="28"/>
        <v>356589.23370735801</v>
      </c>
      <c r="AI157" s="32">
        <f t="shared" si="27"/>
        <v>45298.416666666293</v>
      </c>
      <c r="AJ157" s="33">
        <v>101.19</v>
      </c>
      <c r="AK157" s="33">
        <f>MIN(CalcoliFV!$AN$7,CalcoliFV!$AO$7+MAX(0,180-AJ157)+4)</f>
        <v>110</v>
      </c>
    </row>
    <row r="158" spans="6:37" x14ac:dyDescent="0.3">
      <c r="F158" s="3">
        <v>154</v>
      </c>
      <c r="G158" s="17">
        <f t="shared" si="24"/>
        <v>50679</v>
      </c>
      <c r="H158" s="13">
        <f t="shared" si="29"/>
        <v>104.74706757027667</v>
      </c>
      <c r="I158" s="7">
        <f>H158*FV!$B$29</f>
        <v>37593.067454178839</v>
      </c>
      <c r="J158" s="20">
        <f t="shared" si="31"/>
        <v>0.11807660579301078</v>
      </c>
      <c r="K158" s="20">
        <f t="shared" si="32"/>
        <v>0</v>
      </c>
      <c r="L158" s="19">
        <f>IF(FV!$F$11="Autoconsumo",FV!$I$13,0)</f>
        <v>0.25</v>
      </c>
      <c r="M158" s="7">
        <f>IF(FV!$F$11="Immissione",I158*J158,I158*J158*(1-FV!$F$13/100))+I158*K158*$C$20/100+L158*I158*FV!$F$13/100</f>
        <v>6918.5643349409238</v>
      </c>
      <c r="N158" s="7">
        <f t="shared" si="30"/>
        <v>-682.74607256968568</v>
      </c>
      <c r="O158" s="8">
        <f>-IF(G158-$G$4&lt;=366*FV!$I$19,FV!$E$34,0)</f>
        <v>0</v>
      </c>
      <c r="P158" s="8">
        <f t="shared" si="25"/>
        <v>6235.8182623712382</v>
      </c>
      <c r="Q158" s="8">
        <f t="shared" si="26"/>
        <v>2892.8101929536497</v>
      </c>
      <c r="R158" s="8">
        <f t="shared" si="28"/>
        <v>359482.04390031169</v>
      </c>
      <c r="AI158" s="32">
        <f t="shared" si="27"/>
        <v>45298.458333332957</v>
      </c>
      <c r="AJ158" s="33">
        <v>96</v>
      </c>
      <c r="AK158" s="33">
        <f>MIN(CalcoliFV!$AN$7,CalcoliFV!$AO$7+MAX(0,180-AJ158)+4)</f>
        <v>110</v>
      </c>
    </row>
    <row r="159" spans="6:37" x14ac:dyDescent="0.3">
      <c r="F159" s="3">
        <v>155</v>
      </c>
      <c r="G159" s="17">
        <f t="shared" si="24"/>
        <v>50710</v>
      </c>
      <c r="H159" s="13">
        <f t="shared" si="29"/>
        <v>71.140793388455108</v>
      </c>
      <c r="I159" s="7">
        <f>H159*FV!$B$29</f>
        <v>25531.985826731518</v>
      </c>
      <c r="J159" s="20">
        <f t="shared" si="31"/>
        <v>0.1308803764722222</v>
      </c>
      <c r="K159" s="20">
        <f t="shared" si="32"/>
        <v>0</v>
      </c>
      <c r="L159" s="19">
        <f>IF(FV!$F$11="Autoconsumo",FV!$I$13,0)</f>
        <v>0.25</v>
      </c>
      <c r="M159" s="7">
        <f>IF(FV!$F$11="Immissione",I159*J159,I159*J159*(1-FV!$F$13/100))+I159*K159*$C$20/100+L159*I159*FV!$F$13/100</f>
        <v>4862.3161868844709</v>
      </c>
      <c r="N159" s="7">
        <f t="shared" si="30"/>
        <v>-682.74607256968568</v>
      </c>
      <c r="O159" s="8">
        <f>-IF(G159-$G$4&lt;=366*FV!$I$19,FV!$E$34,0)</f>
        <v>0</v>
      </c>
      <c r="P159" s="8">
        <f t="shared" si="25"/>
        <v>4179.5701143147853</v>
      </c>
      <c r="Q159" s="8">
        <f t="shared" si="26"/>
        <v>1929.2656987877292</v>
      </c>
      <c r="R159" s="8">
        <f t="shared" si="28"/>
        <v>361411.30959909945</v>
      </c>
      <c r="AI159" s="32">
        <f t="shared" si="27"/>
        <v>45298.499999999622</v>
      </c>
      <c r="AJ159" s="33">
        <v>96</v>
      </c>
      <c r="AK159" s="33">
        <f>MIN(CalcoliFV!$AN$7,CalcoliFV!$AO$7+MAX(0,180-AJ159)+4)</f>
        <v>110</v>
      </c>
    </row>
    <row r="160" spans="6:37" x14ac:dyDescent="0.3">
      <c r="F160" s="3">
        <v>156</v>
      </c>
      <c r="G160" s="17">
        <f t="shared" si="24"/>
        <v>50740</v>
      </c>
      <c r="H160" s="13">
        <f t="shared" si="29"/>
        <v>63.643089184188845</v>
      </c>
      <c r="I160" s="7">
        <f>H160*FV!$B$29</f>
        <v>22841.106679080385</v>
      </c>
      <c r="J160" s="20">
        <f t="shared" si="31"/>
        <v>0.13563206087365615</v>
      </c>
      <c r="K160" s="20">
        <f t="shared" si="32"/>
        <v>0</v>
      </c>
      <c r="L160" s="19">
        <f>IF(FV!$F$11="Autoconsumo",FV!$I$13,0)</f>
        <v>0.25</v>
      </c>
      <c r="M160" s="7">
        <f>IF(FV!$F$11="Immissione",I160*J160,I160*J160*(1-FV!$F$13/100))+I160*K160*$C$20/100+L160*I160*FV!$F$13/100</f>
        <v>4404.1315206444006</v>
      </c>
      <c r="N160" s="7">
        <f t="shared" si="30"/>
        <v>-682.74607256968568</v>
      </c>
      <c r="O160" s="8">
        <f>-IF(G160-$G$4&lt;=366*FV!$I$19,FV!$E$34,0)</f>
        <v>0</v>
      </c>
      <c r="P160" s="8">
        <f t="shared" si="25"/>
        <v>3721.385448074715</v>
      </c>
      <c r="Q160" s="8">
        <f t="shared" si="26"/>
        <v>1709.2241523933608</v>
      </c>
      <c r="R160" s="8">
        <f t="shared" si="28"/>
        <v>363120.5337514928</v>
      </c>
      <c r="AI160" s="32">
        <f t="shared" si="27"/>
        <v>45298.541666666286</v>
      </c>
      <c r="AJ160" s="33">
        <v>95.65</v>
      </c>
      <c r="AK160" s="33">
        <f>MIN(CalcoliFV!$AN$7,CalcoliFV!$AO$7+MAX(0,180-AJ160)+4)</f>
        <v>110</v>
      </c>
    </row>
    <row r="161" spans="6:37" x14ac:dyDescent="0.3">
      <c r="F161" s="3">
        <v>157</v>
      </c>
      <c r="G161" s="17">
        <f t="shared" si="24"/>
        <v>50771</v>
      </c>
      <c r="H161" s="13">
        <f t="shared" si="29"/>
        <v>72.304593474787239</v>
      </c>
      <c r="I161" s="7">
        <f>H161*FV!$B$29</f>
        <v>25949.666399214464</v>
      </c>
      <c r="J161" s="20">
        <f t="shared" si="31"/>
        <v>9.9125363508064529E-2</v>
      </c>
      <c r="K161" s="20">
        <f t="shared" si="32"/>
        <v>0</v>
      </c>
      <c r="L161" s="19">
        <f>IF(FV!$F$11="Autoconsumo",FV!$I$13,0)</f>
        <v>0.25</v>
      </c>
      <c r="M161" s="7">
        <f>IF(FV!$F$11="Immissione",I161*J161,I161*J161*(1-FV!$F$13/100))+I161*K161*$C$20/100+L161*I161*FV!$F$13/100</f>
        <v>4529.8433572693793</v>
      </c>
      <c r="N161" s="7">
        <f t="shared" si="30"/>
        <v>-696.40099402107944</v>
      </c>
      <c r="O161" s="8">
        <f>-IF(G161-$G$4&lt;=366*FV!$I$19,FV!$E$34,0)</f>
        <v>0</v>
      </c>
      <c r="P161" s="8">
        <f t="shared" si="25"/>
        <v>3833.4423632482999</v>
      </c>
      <c r="Q161" s="8">
        <f t="shared" si="26"/>
        <v>1751.9319871661139</v>
      </c>
      <c r="R161" s="8">
        <f t="shared" si="28"/>
        <v>364872.46573865891</v>
      </c>
      <c r="AI161" s="32">
        <f t="shared" si="27"/>
        <v>45298.58333333295</v>
      </c>
      <c r="AJ161" s="33">
        <v>88</v>
      </c>
      <c r="AK161" s="33">
        <f>MIN(CalcoliFV!$AN$7,CalcoliFV!$AO$7+MAX(0,180-AJ161)+4)</f>
        <v>110</v>
      </c>
    </row>
    <row r="162" spans="6:37" x14ac:dyDescent="0.3">
      <c r="F162" s="3">
        <v>158</v>
      </c>
      <c r="G162" s="17">
        <f t="shared" si="24"/>
        <v>50802</v>
      </c>
      <c r="H162" s="13">
        <f t="shared" si="29"/>
        <v>85.824518093379538</v>
      </c>
      <c r="I162" s="7">
        <f>H162*FV!$B$29</f>
        <v>30801.882790104413</v>
      </c>
      <c r="J162" s="20">
        <f t="shared" si="31"/>
        <v>8.7223887945402298E-2</v>
      </c>
      <c r="K162" s="20">
        <f t="shared" si="32"/>
        <v>0</v>
      </c>
      <c r="L162" s="19">
        <f>IF(FV!$F$11="Autoconsumo",FV!$I$13,0)</f>
        <v>0.25</v>
      </c>
      <c r="M162" s="7">
        <f>IF(FV!$F$11="Immissione",I162*J162,I162*J162*(1-FV!$F$13/100))+I162*K162*$C$20/100+L162*I162*FV!$F$13/100</f>
        <v>5193.5653352587933</v>
      </c>
      <c r="N162" s="7">
        <f t="shared" si="30"/>
        <v>-696.40099402107944</v>
      </c>
      <c r="O162" s="8">
        <f>-IF(G162-$G$4&lt;=366*FV!$I$19,FV!$E$34,0)</f>
        <v>0</v>
      </c>
      <c r="P162" s="8">
        <f t="shared" si="25"/>
        <v>4497.1643412377143</v>
      </c>
      <c r="Q162" s="8">
        <f t="shared" si="26"/>
        <v>2045.0362040189834</v>
      </c>
      <c r="R162" s="8">
        <f t="shared" si="28"/>
        <v>366917.50194267789</v>
      </c>
      <c r="AI162" s="32">
        <f t="shared" si="27"/>
        <v>45298.624999999614</v>
      </c>
      <c r="AJ162" s="33">
        <v>84.341380000000001</v>
      </c>
      <c r="AK162" s="33">
        <f>MIN(CalcoliFV!$AN$7,CalcoliFV!$AO$7+MAX(0,180-AJ162)+4)</f>
        <v>110</v>
      </c>
    </row>
    <row r="163" spans="6:37" x14ac:dyDescent="0.3">
      <c r="F163" s="3">
        <v>159</v>
      </c>
      <c r="G163" s="17">
        <f t="shared" si="24"/>
        <v>50830</v>
      </c>
      <c r="H163" s="13">
        <f t="shared" si="29"/>
        <v>114.06349402320849</v>
      </c>
      <c r="I163" s="7">
        <f>H163*FV!$B$29</f>
        <v>40936.674642437203</v>
      </c>
      <c r="J163" s="20">
        <f t="shared" si="31"/>
        <v>8.9228761612903107E-2</v>
      </c>
      <c r="K163" s="20">
        <f t="shared" si="32"/>
        <v>0</v>
      </c>
      <c r="L163" s="19">
        <f>IF(FV!$F$11="Autoconsumo",FV!$I$13,0)</f>
        <v>0.25</v>
      </c>
      <c r="M163" s="7">
        <f>IF(FV!$F$11="Immissione",I163*J163,I163*J163*(1-FV!$F$13/100))+I163*K163*$C$20/100+L163*I163*FV!$F$13/100</f>
        <v>6943.4487217521528</v>
      </c>
      <c r="N163" s="7">
        <f t="shared" si="30"/>
        <v>-696.40099402107944</v>
      </c>
      <c r="O163" s="8">
        <f>-IF(G163-$G$4&lt;=366*FV!$I$19,FV!$E$34,0)</f>
        <v>0</v>
      </c>
      <c r="P163" s="8">
        <f t="shared" si="25"/>
        <v>6247.0477277310729</v>
      </c>
      <c r="Q163" s="8">
        <f t="shared" si="26"/>
        <v>2826.6432823028958</v>
      </c>
      <c r="R163" s="8">
        <f t="shared" si="28"/>
        <v>369744.14522498078</v>
      </c>
      <c r="AI163" s="32">
        <f t="shared" si="27"/>
        <v>45298.666666666279</v>
      </c>
      <c r="AJ163" s="33">
        <v>88.32</v>
      </c>
      <c r="AK163" s="33">
        <f>MIN(CalcoliFV!$AN$7,CalcoliFV!$AO$7+MAX(0,180-AJ163)+4)</f>
        <v>110</v>
      </c>
    </row>
    <row r="164" spans="6:37" x14ac:dyDescent="0.3">
      <c r="F164" s="3">
        <v>160</v>
      </c>
      <c r="G164" s="17">
        <f t="shared" si="24"/>
        <v>50861</v>
      </c>
      <c r="H164" s="13">
        <f t="shared" si="29"/>
        <v>122.98829192647698</v>
      </c>
      <c r="I164" s="7">
        <f>H164*FV!$B$29</f>
        <v>44139.728793498623</v>
      </c>
      <c r="J164" s="20">
        <f t="shared" si="31"/>
        <v>8.69239064583332E-2</v>
      </c>
      <c r="K164" s="20">
        <f t="shared" si="32"/>
        <v>0</v>
      </c>
      <c r="L164" s="19">
        <f>IF(FV!$F$11="Autoconsumo",FV!$I$13,0)</f>
        <v>0.25</v>
      </c>
      <c r="M164" s="7">
        <f>IF(FV!$F$11="Immissione",I164*J164,I164*J164*(1-FV!$F$13/100))+I164*K164*$C$20/100+L164*I164*FV!$F$13/100</f>
        <v>7435.864927558463</v>
      </c>
      <c r="N164" s="7">
        <f t="shared" si="30"/>
        <v>-696.40099402107944</v>
      </c>
      <c r="O164" s="8">
        <f>-IF(G164-$G$4&lt;=366*FV!$I$19,FV!$E$34,0)</f>
        <v>0</v>
      </c>
      <c r="P164" s="8">
        <f t="shared" si="25"/>
        <v>6739.4639335373831</v>
      </c>
      <c r="Q164" s="8">
        <f t="shared" si="26"/>
        <v>3034.278728133108</v>
      </c>
      <c r="R164" s="8">
        <f t="shared" si="28"/>
        <v>372778.4239531139</v>
      </c>
      <c r="AI164" s="32">
        <f t="shared" si="27"/>
        <v>45298.708333332943</v>
      </c>
      <c r="AJ164" s="33">
        <v>97.95</v>
      </c>
      <c r="AK164" s="33">
        <f>MIN(CalcoliFV!$AN$7,CalcoliFV!$AO$7+MAX(0,180-AJ164)+4)</f>
        <v>110</v>
      </c>
    </row>
    <row r="165" spans="6:37" x14ac:dyDescent="0.3">
      <c r="F165" s="3">
        <v>161</v>
      </c>
      <c r="G165" s="17">
        <f t="shared" si="24"/>
        <v>50891</v>
      </c>
      <c r="H165" s="13">
        <f t="shared" si="29"/>
        <v>128.41639977943922</v>
      </c>
      <c r="I165" s="7">
        <f>H165*FV!$B$29</f>
        <v>46087.842754092897</v>
      </c>
      <c r="J165" s="20">
        <f t="shared" si="31"/>
        <v>9.5647650322580477E-2</v>
      </c>
      <c r="K165" s="20">
        <f t="shared" si="32"/>
        <v>0</v>
      </c>
      <c r="L165" s="19">
        <f>IF(FV!$F$11="Autoconsumo",FV!$I$13,0)</f>
        <v>0.25</v>
      </c>
      <c r="M165" s="7">
        <f>IF(FV!$F$11="Immissione",I165*J165,I165*J165*(1-FV!$F$13/100))+I165*K165*$C$20/100+L165*I165*FV!$F$13/100</f>
        <v>7965.0772781943879</v>
      </c>
      <c r="N165" s="7">
        <f t="shared" si="30"/>
        <v>-696.40099402107944</v>
      </c>
      <c r="O165" s="8">
        <f>-IF(G165-$G$4&lt;=366*FV!$I$19,FV!$E$34,0)</f>
        <v>0</v>
      </c>
      <c r="P165" s="8">
        <f t="shared" si="25"/>
        <v>7268.6762841733089</v>
      </c>
      <c r="Q165" s="8">
        <f t="shared" si="26"/>
        <v>3256.2623280696484</v>
      </c>
      <c r="R165" s="8">
        <f t="shared" si="28"/>
        <v>376034.68628118356</v>
      </c>
      <c r="AI165" s="32">
        <f t="shared" si="27"/>
        <v>45298.749999999607</v>
      </c>
      <c r="AJ165" s="33">
        <v>108.87</v>
      </c>
      <c r="AK165" s="33">
        <f>MIN(CalcoliFV!$AN$7,CalcoliFV!$AO$7+MAX(0,180-AJ165)+4)</f>
        <v>110</v>
      </c>
    </row>
    <row r="166" spans="6:37" x14ac:dyDescent="0.3">
      <c r="F166" s="3">
        <v>162</v>
      </c>
      <c r="G166" s="17">
        <f t="shared" si="24"/>
        <v>50922</v>
      </c>
      <c r="H166" s="13">
        <f t="shared" si="29"/>
        <v>133.89027582677713</v>
      </c>
      <c r="I166" s="7">
        <f>H166*FV!$B$29</f>
        <v>48052.382633410532</v>
      </c>
      <c r="J166" s="20">
        <f t="shared" si="31"/>
        <v>0.10593118804166643</v>
      </c>
      <c r="K166" s="20">
        <f t="shared" si="32"/>
        <v>0</v>
      </c>
      <c r="L166" s="19">
        <f>IF(FV!$F$11="Autoconsumo",FV!$I$13,0)</f>
        <v>0.25</v>
      </c>
      <c r="M166" s="7">
        <f>IF(FV!$F$11="Immissione",I166*J166,I166*J166*(1-FV!$F$13/100))+I166*K166*$C$20/100+L166*I166*FV!$F$13/100</f>
        <v>8551.6708194712755</v>
      </c>
      <c r="N166" s="7">
        <f t="shared" si="30"/>
        <v>-696.40099402107944</v>
      </c>
      <c r="O166" s="8">
        <f>-IF(G166-$G$4&lt;=366*FV!$I$19,FV!$E$34,0)</f>
        <v>0</v>
      </c>
      <c r="P166" s="8">
        <f t="shared" si="25"/>
        <v>7855.2698254501956</v>
      </c>
      <c r="Q166" s="8">
        <f t="shared" si="26"/>
        <v>3501.5400889211965</v>
      </c>
      <c r="R166" s="8">
        <f t="shared" si="28"/>
        <v>379536.22637010476</v>
      </c>
      <c r="AI166" s="32">
        <f t="shared" si="27"/>
        <v>45298.791666666271</v>
      </c>
      <c r="AJ166" s="33">
        <v>109.49</v>
      </c>
      <c r="AK166" s="33">
        <f>MIN(CalcoliFV!$AN$7,CalcoliFV!$AO$7+MAX(0,180-AJ166)+4)</f>
        <v>110</v>
      </c>
    </row>
    <row r="167" spans="6:37" x14ac:dyDescent="0.3">
      <c r="F167" s="3">
        <v>163</v>
      </c>
      <c r="G167" s="17">
        <f t="shared" si="24"/>
        <v>50952</v>
      </c>
      <c r="H167" s="13">
        <f t="shared" si="29"/>
        <v>145.77169908671823</v>
      </c>
      <c r="I167" s="7">
        <f>H167*FV!$B$29</f>
        <v>52316.551134003108</v>
      </c>
      <c r="J167" s="20">
        <f t="shared" si="31"/>
        <v>0.11805046752688156</v>
      </c>
      <c r="K167" s="20">
        <f t="shared" si="32"/>
        <v>0</v>
      </c>
      <c r="L167" s="19">
        <f>IF(FV!$F$11="Autoconsumo",FV!$I$13,0)</f>
        <v>0.25</v>
      </c>
      <c r="M167" s="7">
        <f>IF(FV!$F$11="Immissione",I167*J167,I167*J167*(1-FV!$F$13/100))+I167*K167*$C$20/100+L167*I167*FV!$F$13/100</f>
        <v>9627.5655521319259</v>
      </c>
      <c r="N167" s="7">
        <f t="shared" si="30"/>
        <v>-696.40099402107944</v>
      </c>
      <c r="O167" s="8">
        <f>-IF(G167-$G$4&lt;=366*FV!$I$19,FV!$E$34,0)</f>
        <v>0</v>
      </c>
      <c r="P167" s="8">
        <f t="shared" si="25"/>
        <v>8931.164558110846</v>
      </c>
      <c r="Q167" s="8">
        <f t="shared" si="26"/>
        <v>3961.3208979237061</v>
      </c>
      <c r="R167" s="8">
        <f t="shared" si="28"/>
        <v>383497.54726802849</v>
      </c>
      <c r="AI167" s="32">
        <f t="shared" si="27"/>
        <v>45298.833333332936</v>
      </c>
      <c r="AJ167" s="33">
        <v>110.53</v>
      </c>
      <c r="AK167" s="33">
        <f>MIN(CalcoliFV!$AN$7,CalcoliFV!$AO$7+MAX(0,180-AJ167)+4)</f>
        <v>110</v>
      </c>
    </row>
    <row r="168" spans="6:37" x14ac:dyDescent="0.3">
      <c r="F168" s="3">
        <v>164</v>
      </c>
      <c r="G168" s="17">
        <f t="shared" si="24"/>
        <v>50983</v>
      </c>
      <c r="H168" s="13">
        <f t="shared" si="29"/>
        <v>141.9820925924073</v>
      </c>
      <c r="I168" s="7">
        <f>H168*FV!$B$29</f>
        <v>50956.485063706255</v>
      </c>
      <c r="J168" s="20">
        <f t="shared" si="31"/>
        <v>0.13150068354838709</v>
      </c>
      <c r="K168" s="20">
        <f t="shared" si="32"/>
        <v>0</v>
      </c>
      <c r="L168" s="19">
        <f>IF(FV!$F$11="Autoconsumo",FV!$I$13,0)</f>
        <v>0.25</v>
      </c>
      <c r="M168" s="7">
        <f>IF(FV!$F$11="Immissione",I168*J168,I168*J168*(1-FV!$F$13/100))+I168*K168*$C$20/100+L168*I168*FV!$F$13/100</f>
        <v>9719.9669415135577</v>
      </c>
      <c r="N168" s="7">
        <f t="shared" si="30"/>
        <v>-696.40099402107944</v>
      </c>
      <c r="O168" s="8">
        <f>-IF(G168-$G$4&lt;=366*FV!$I$19,FV!$E$34,0)</f>
        <v>0</v>
      </c>
      <c r="P168" s="8">
        <f t="shared" si="25"/>
        <v>9023.5659474924778</v>
      </c>
      <c r="Q168" s="8">
        <f t="shared" si="26"/>
        <v>3982.3925663277328</v>
      </c>
      <c r="R168" s="8">
        <f t="shared" si="28"/>
        <v>387479.93983435619</v>
      </c>
      <c r="AI168" s="32">
        <f t="shared" si="27"/>
        <v>45298.8749999996</v>
      </c>
      <c r="AJ168" s="33">
        <v>110</v>
      </c>
      <c r="AK168" s="33">
        <f>MIN(CalcoliFV!$AN$7,CalcoliFV!$AO$7+MAX(0,180-AJ168)+4)</f>
        <v>110</v>
      </c>
    </row>
    <row r="169" spans="6:37" x14ac:dyDescent="0.3">
      <c r="F169" s="3">
        <v>165</v>
      </c>
      <c r="G169" s="17">
        <f t="shared" si="24"/>
        <v>51014</v>
      </c>
      <c r="H169" s="13">
        <f t="shared" si="29"/>
        <v>122.15531078883855</v>
      </c>
      <c r="I169" s="7">
        <f>H169*FV!$B$29</f>
        <v>43840.777072732883</v>
      </c>
      <c r="J169" s="20">
        <f t="shared" si="31"/>
        <v>0.11820054572222222</v>
      </c>
      <c r="K169" s="20">
        <f t="shared" si="32"/>
        <v>0</v>
      </c>
      <c r="L169" s="19">
        <f>IF(FV!$F$11="Autoconsumo",FV!$I$13,0)</f>
        <v>0.25</v>
      </c>
      <c r="M169" s="7">
        <f>IF(FV!$F$11="Immissione",I169*J169,I169*J169*(1-FV!$F$13/100))+I169*K169*$C$20/100+L169*I169*FV!$F$13/100</f>
        <v>8071.0990215332686</v>
      </c>
      <c r="N169" s="7">
        <f t="shared" si="30"/>
        <v>-696.40099402107944</v>
      </c>
      <c r="O169" s="8">
        <f>-IF(G169-$G$4&lt;=366*FV!$I$19,FV!$E$34,0)</f>
        <v>0</v>
      </c>
      <c r="P169" s="8">
        <f t="shared" si="25"/>
        <v>7374.6980275121896</v>
      </c>
      <c r="Q169" s="8">
        <f t="shared" si="26"/>
        <v>3238.5011237702661</v>
      </c>
      <c r="R169" s="8">
        <f t="shared" si="28"/>
        <v>390718.44095812645</v>
      </c>
      <c r="AI169" s="32">
        <f t="shared" si="27"/>
        <v>45298.916666666264</v>
      </c>
      <c r="AJ169" s="33">
        <v>109</v>
      </c>
      <c r="AK169" s="33">
        <f>MIN(CalcoliFV!$AN$7,CalcoliFV!$AO$7+MAX(0,180-AJ169)+4)</f>
        <v>110</v>
      </c>
    </row>
    <row r="170" spans="6:37" x14ac:dyDescent="0.3">
      <c r="F170" s="3">
        <v>166</v>
      </c>
      <c r="G170" s="17">
        <f t="shared" si="24"/>
        <v>51044</v>
      </c>
      <c r="H170" s="13">
        <f t="shared" si="29"/>
        <v>104.22333223242529</v>
      </c>
      <c r="I170" s="7">
        <f>H170*FV!$B$29</f>
        <v>37405.102116907947</v>
      </c>
      <c r="J170" s="20">
        <f t="shared" si="31"/>
        <v>0.11807660579301078</v>
      </c>
      <c r="K170" s="20">
        <f t="shared" si="32"/>
        <v>0</v>
      </c>
      <c r="L170" s="19">
        <f>IF(FV!$F$11="Autoconsumo",FV!$I$13,0)</f>
        <v>0.25</v>
      </c>
      <c r="M170" s="7">
        <f>IF(FV!$F$11="Immissione",I170*J170,I170*J170*(1-FV!$F$13/100))+I170*K170*$C$20/100+L170*I170*FV!$F$13/100</f>
        <v>6883.9715132662195</v>
      </c>
      <c r="N170" s="7">
        <f t="shared" si="30"/>
        <v>-696.40099402107944</v>
      </c>
      <c r="O170" s="8">
        <f>-IF(G170-$G$4&lt;=366*FV!$I$19,FV!$E$34,0)</f>
        <v>0</v>
      </c>
      <c r="P170" s="8">
        <f t="shared" si="25"/>
        <v>6187.5705192451405</v>
      </c>
      <c r="Q170" s="8">
        <f t="shared" si="26"/>
        <v>2703.6714187084385</v>
      </c>
      <c r="R170" s="8">
        <f t="shared" si="28"/>
        <v>393422.11237683491</v>
      </c>
      <c r="AI170" s="32">
        <f t="shared" si="27"/>
        <v>45298.958333332928</v>
      </c>
      <c r="AJ170" s="33">
        <v>102.47</v>
      </c>
      <c r="AK170" s="33">
        <f>MIN(CalcoliFV!$AN$7,CalcoliFV!$AO$7+MAX(0,180-AJ170)+4)</f>
        <v>110</v>
      </c>
    </row>
    <row r="171" spans="6:37" x14ac:dyDescent="0.3">
      <c r="F171" s="3">
        <v>167</v>
      </c>
      <c r="G171" s="17">
        <f t="shared" si="24"/>
        <v>51075</v>
      </c>
      <c r="H171" s="13">
        <f t="shared" si="29"/>
        <v>70.785089421512836</v>
      </c>
      <c r="I171" s="7">
        <f>H171*FV!$B$29</f>
        <v>25404.325897597864</v>
      </c>
      <c r="J171" s="20">
        <f t="shared" si="31"/>
        <v>0.1308803764722222</v>
      </c>
      <c r="K171" s="20">
        <f t="shared" si="32"/>
        <v>0</v>
      </c>
      <c r="L171" s="19">
        <f>IF(FV!$F$11="Autoconsumo",FV!$I$13,0)</f>
        <v>0.25</v>
      </c>
      <c r="M171" s="7">
        <f>IF(FV!$F$11="Immissione",I171*J171,I171*J171*(1-FV!$F$13/100))+I171*K171*$C$20/100+L171*I171*FV!$F$13/100</f>
        <v>4838.0046059500501</v>
      </c>
      <c r="N171" s="7">
        <f t="shared" si="30"/>
        <v>-696.40099402107944</v>
      </c>
      <c r="O171" s="8">
        <f>-IF(G171-$G$4&lt;=366*FV!$I$19,FV!$E$34,0)</f>
        <v>0</v>
      </c>
      <c r="P171" s="8">
        <f t="shared" si="25"/>
        <v>4141.6036119289711</v>
      </c>
      <c r="Q171" s="8">
        <f t="shared" si="26"/>
        <v>1800.6786585504408</v>
      </c>
      <c r="R171" s="8">
        <f t="shared" si="28"/>
        <v>395222.79103538534</v>
      </c>
      <c r="AI171" s="32">
        <f t="shared" si="27"/>
        <v>45298.999999999593</v>
      </c>
      <c r="AJ171" s="33">
        <v>93.8</v>
      </c>
      <c r="AK171" s="33">
        <f>MIN(CalcoliFV!$AN$7,CalcoliFV!$AO$7+MAX(0,180-AJ171)+4)</f>
        <v>110</v>
      </c>
    </row>
    <row r="172" spans="6:37" x14ac:dyDescent="0.3">
      <c r="F172" s="3">
        <v>168</v>
      </c>
      <c r="G172" s="17">
        <f t="shared" si="24"/>
        <v>51105</v>
      </c>
      <c r="H172" s="13">
        <f t="shared" si="29"/>
        <v>63.324873738267904</v>
      </c>
      <c r="I172" s="7">
        <f>H172*FV!$B$29</f>
        <v>22726.901145684984</v>
      </c>
      <c r="J172" s="20">
        <f t="shared" si="31"/>
        <v>0.13563206087365615</v>
      </c>
      <c r="K172" s="20">
        <f t="shared" si="32"/>
        <v>0</v>
      </c>
      <c r="L172" s="19">
        <f>IF(FV!$F$11="Autoconsumo",FV!$I$13,0)</f>
        <v>0.25</v>
      </c>
      <c r="M172" s="7">
        <f>IF(FV!$F$11="Immissione",I172*J172,I172*J172*(1-FV!$F$13/100))+I172*K172*$C$20/100+L172*I172*FV!$F$13/100</f>
        <v>4382.1108630411782</v>
      </c>
      <c r="N172" s="7">
        <f t="shared" si="30"/>
        <v>-696.40099402107944</v>
      </c>
      <c r="O172" s="8">
        <f>-IF(G172-$G$4&lt;=366*FV!$I$19,FV!$E$34,0)</f>
        <v>0</v>
      </c>
      <c r="P172" s="8">
        <f t="shared" si="25"/>
        <v>3685.7098690200987</v>
      </c>
      <c r="Q172" s="8">
        <f t="shared" si="26"/>
        <v>1594.4935633691089</v>
      </c>
      <c r="R172" s="8">
        <f t="shared" si="28"/>
        <v>396817.28459875443</v>
      </c>
      <c r="AI172" s="32">
        <f t="shared" si="27"/>
        <v>45299.041666666257</v>
      </c>
      <c r="AJ172" s="33">
        <v>87.6</v>
      </c>
      <c r="AK172" s="33">
        <f>MIN(CalcoliFV!$AN$7,CalcoliFV!$AO$7+MAX(0,180-AJ172)+4)</f>
        <v>110</v>
      </c>
    </row>
    <row r="173" spans="6:37" x14ac:dyDescent="0.3">
      <c r="F173" s="3">
        <v>169</v>
      </c>
      <c r="G173" s="17">
        <f t="shared" si="24"/>
        <v>51136</v>
      </c>
      <c r="H173" s="13">
        <f t="shared" si="29"/>
        <v>71.943070507413296</v>
      </c>
      <c r="I173" s="7">
        <f>H173*FV!$B$29</f>
        <v>25819.91806721839</v>
      </c>
      <c r="J173" s="20">
        <f t="shared" si="31"/>
        <v>9.9125363508064529E-2</v>
      </c>
      <c r="K173" s="20">
        <f t="shared" si="32"/>
        <v>0</v>
      </c>
      <c r="L173" s="19">
        <f>IF(FV!$F$11="Autoconsumo",FV!$I$13,0)</f>
        <v>0.25</v>
      </c>
      <c r="M173" s="7">
        <f>IF(FV!$F$11="Immissione",I173*J173,I173*J173*(1-FV!$F$13/100))+I173*K173*$C$20/100+L173*I173*FV!$F$13/100</f>
        <v>4507.1941404830322</v>
      </c>
      <c r="N173" s="7">
        <f t="shared" si="30"/>
        <v>-710.32901390150107</v>
      </c>
      <c r="O173" s="8">
        <f>-IF(G173-$G$4&lt;=366*FV!$I$19,FV!$E$34,0)</f>
        <v>0</v>
      </c>
      <c r="P173" s="8">
        <f t="shared" si="25"/>
        <v>3796.8651265815311</v>
      </c>
      <c r="Q173" s="8">
        <f t="shared" si="26"/>
        <v>1634.4089560202835</v>
      </c>
      <c r="R173" s="8">
        <f t="shared" si="28"/>
        <v>398451.69355477468</v>
      </c>
      <c r="AI173" s="32">
        <f t="shared" si="27"/>
        <v>45299.083333332921</v>
      </c>
      <c r="AJ173" s="33">
        <v>85.28</v>
      </c>
      <c r="AK173" s="33">
        <f>MIN(CalcoliFV!$AN$7,CalcoliFV!$AO$7+MAX(0,180-AJ173)+4)</f>
        <v>110</v>
      </c>
    </row>
    <row r="174" spans="6:37" x14ac:dyDescent="0.3">
      <c r="F174" s="3">
        <v>170</v>
      </c>
      <c r="G174" s="17">
        <f t="shared" si="24"/>
        <v>51167</v>
      </c>
      <c r="H174" s="13">
        <f t="shared" si="29"/>
        <v>85.395395502912635</v>
      </c>
      <c r="I174" s="7">
        <f>H174*FV!$B$29</f>
        <v>30647.87337615389</v>
      </c>
      <c r="J174" s="20">
        <f t="shared" si="31"/>
        <v>8.7223887945402298E-2</v>
      </c>
      <c r="K174" s="20">
        <f t="shared" si="32"/>
        <v>0</v>
      </c>
      <c r="L174" s="19">
        <f>IF(FV!$F$11="Autoconsumo",FV!$I$13,0)</f>
        <v>0.25</v>
      </c>
      <c r="M174" s="7">
        <f>IF(FV!$F$11="Immissione",I174*J174,I174*J174*(1-FV!$F$13/100))+I174*K174*$C$20/100+L174*I174*FV!$F$13/100</f>
        <v>5167.5975085824994</v>
      </c>
      <c r="N174" s="7">
        <f t="shared" si="30"/>
        <v>-710.32901390150107</v>
      </c>
      <c r="O174" s="8">
        <f>-IF(G174-$G$4&lt;=366*FV!$I$19,FV!$E$34,0)</f>
        <v>0</v>
      </c>
      <c r="P174" s="8">
        <f t="shared" si="25"/>
        <v>4457.2684946809986</v>
      </c>
      <c r="Q174" s="8">
        <f t="shared" si="26"/>
        <v>1909.1422862256775</v>
      </c>
      <c r="R174" s="8">
        <f t="shared" si="28"/>
        <v>400360.83584100037</v>
      </c>
      <c r="AI174" s="32">
        <f t="shared" si="27"/>
        <v>45299.124999999585</v>
      </c>
      <c r="AJ174" s="33">
        <v>85.28</v>
      </c>
      <c r="AK174" s="33">
        <f>MIN(CalcoliFV!$AN$7,CalcoliFV!$AO$7+MAX(0,180-AJ174)+4)</f>
        <v>110</v>
      </c>
    </row>
    <row r="175" spans="6:37" x14ac:dyDescent="0.3">
      <c r="F175" s="3">
        <v>171</v>
      </c>
      <c r="G175" s="17">
        <f t="shared" si="24"/>
        <v>51196</v>
      </c>
      <c r="H175" s="13">
        <f t="shared" si="29"/>
        <v>113.49317655309245</v>
      </c>
      <c r="I175" s="7">
        <f>H175*FV!$B$29</f>
        <v>40731.991269225022</v>
      </c>
      <c r="J175" s="20">
        <f t="shared" si="31"/>
        <v>8.9228761612903107E-2</v>
      </c>
      <c r="K175" s="20">
        <f t="shared" si="32"/>
        <v>0</v>
      </c>
      <c r="L175" s="19">
        <f>IF(FV!$F$11="Autoconsumo",FV!$I$13,0)</f>
        <v>0.25</v>
      </c>
      <c r="M175" s="7">
        <f>IF(FV!$F$11="Immissione",I175*J175,I175*J175*(1-FV!$F$13/100))+I175*K175*$C$20/100+L175*I175*FV!$F$13/100</f>
        <v>6908.7314781433925</v>
      </c>
      <c r="N175" s="7">
        <f t="shared" si="30"/>
        <v>-710.32901390150107</v>
      </c>
      <c r="O175" s="8">
        <f>-IF(G175-$G$4&lt;=366*FV!$I$19,FV!$E$34,0)</f>
        <v>0</v>
      </c>
      <c r="P175" s="8">
        <f t="shared" si="25"/>
        <v>6198.4024642418917</v>
      </c>
      <c r="Q175" s="8">
        <f t="shared" si="26"/>
        <v>2641.698267287391</v>
      </c>
      <c r="R175" s="8">
        <f t="shared" si="28"/>
        <v>403002.53410828777</v>
      </c>
      <c r="AI175" s="32">
        <f t="shared" si="27"/>
        <v>45299.16666666625</v>
      </c>
      <c r="AJ175" s="33">
        <v>90.79</v>
      </c>
      <c r="AK175" s="33">
        <f>MIN(CalcoliFV!$AN$7,CalcoliFV!$AO$7+MAX(0,180-AJ175)+4)</f>
        <v>110</v>
      </c>
    </row>
    <row r="176" spans="6:37" x14ac:dyDescent="0.3">
      <c r="F176" s="3">
        <v>172</v>
      </c>
      <c r="G176" s="17">
        <f t="shared" si="24"/>
        <v>51227</v>
      </c>
      <c r="H176" s="13">
        <f t="shared" si="29"/>
        <v>122.37335046684458</v>
      </c>
      <c r="I176" s="7">
        <f>H176*FV!$B$29</f>
        <v>43919.030149531129</v>
      </c>
      <c r="J176" s="20">
        <f t="shared" si="31"/>
        <v>8.69239064583332E-2</v>
      </c>
      <c r="K176" s="20">
        <f t="shared" si="32"/>
        <v>0</v>
      </c>
      <c r="L176" s="19">
        <f>IF(FV!$F$11="Autoconsumo",FV!$I$13,0)</f>
        <v>0.25</v>
      </c>
      <c r="M176" s="7">
        <f>IF(FV!$F$11="Immissione",I176*J176,I176*J176*(1-FV!$F$13/100))+I176*K176*$C$20/100+L176*I176*FV!$F$13/100</f>
        <v>7398.685602920671</v>
      </c>
      <c r="N176" s="7">
        <f t="shared" si="30"/>
        <v>-710.32901390150107</v>
      </c>
      <c r="O176" s="8">
        <f>-IF(G176-$G$4&lt;=366*FV!$I$19,FV!$E$34,0)</f>
        <v>0</v>
      </c>
      <c r="P176" s="8">
        <f t="shared" si="25"/>
        <v>6688.3565890191703</v>
      </c>
      <c r="Q176" s="8">
        <f t="shared" si="26"/>
        <v>2836.3302530746669</v>
      </c>
      <c r="R176" s="8">
        <f t="shared" si="28"/>
        <v>405838.86436136242</v>
      </c>
      <c r="AI176" s="32">
        <f t="shared" si="27"/>
        <v>45299.208333332914</v>
      </c>
      <c r="AJ176" s="33">
        <v>93.8</v>
      </c>
      <c r="AK176" s="33">
        <f>MIN(CalcoliFV!$AN$7,CalcoliFV!$AO$7+MAX(0,180-AJ176)+4)</f>
        <v>110</v>
      </c>
    </row>
    <row r="177" spans="6:37" x14ac:dyDescent="0.3">
      <c r="F177" s="3">
        <v>173</v>
      </c>
      <c r="G177" s="17">
        <f t="shared" si="24"/>
        <v>51257</v>
      </c>
      <c r="H177" s="13">
        <f t="shared" si="29"/>
        <v>127.77431778054202</v>
      </c>
      <c r="I177" s="7">
        <f>H177*FV!$B$29</f>
        <v>45857.403540322433</v>
      </c>
      <c r="J177" s="20">
        <f t="shared" si="31"/>
        <v>9.5647650322580477E-2</v>
      </c>
      <c r="K177" s="20">
        <f t="shared" si="32"/>
        <v>0</v>
      </c>
      <c r="L177" s="19">
        <f>IF(FV!$F$11="Autoconsumo",FV!$I$13,0)</f>
        <v>0.25</v>
      </c>
      <c r="M177" s="7">
        <f>IF(FV!$F$11="Immissione",I177*J177,I177*J177*(1-FV!$F$13/100))+I177*K177*$C$20/100+L177*I177*FV!$F$13/100</f>
        <v>7925.2518918034166</v>
      </c>
      <c r="N177" s="7">
        <f t="shared" si="30"/>
        <v>-710.32901390150107</v>
      </c>
      <c r="O177" s="8">
        <f>-IF(G177-$G$4&lt;=366*FV!$I$19,FV!$E$34,0)</f>
        <v>0</v>
      </c>
      <c r="P177" s="8">
        <f t="shared" si="25"/>
        <v>7214.9228779019159</v>
      </c>
      <c r="Q177" s="8">
        <f t="shared" si="26"/>
        <v>3044.4090851558408</v>
      </c>
      <c r="R177" s="8">
        <f t="shared" si="28"/>
        <v>408883.27344651823</v>
      </c>
      <c r="AI177" s="32">
        <f t="shared" si="27"/>
        <v>45299.249999999578</v>
      </c>
      <c r="AJ177" s="33">
        <v>90.79</v>
      </c>
      <c r="AK177" s="33">
        <f>MIN(CalcoliFV!$AN$7,CalcoliFV!$AO$7+MAX(0,180-AJ177)+4)</f>
        <v>110</v>
      </c>
    </row>
    <row r="178" spans="6:37" x14ac:dyDescent="0.3">
      <c r="F178" s="3">
        <v>174</v>
      </c>
      <c r="G178" s="17">
        <f t="shared" si="24"/>
        <v>51288</v>
      </c>
      <c r="H178" s="13">
        <f t="shared" si="29"/>
        <v>133.22082444764325</v>
      </c>
      <c r="I178" s="7">
        <f>H178*FV!$B$29</f>
        <v>47812.120720243489</v>
      </c>
      <c r="J178" s="20">
        <f t="shared" si="31"/>
        <v>0.10593118804166643</v>
      </c>
      <c r="K178" s="20">
        <f t="shared" si="32"/>
        <v>0</v>
      </c>
      <c r="L178" s="19">
        <f>IF(FV!$F$11="Autoconsumo",FV!$I$13,0)</f>
        <v>0.25</v>
      </c>
      <c r="M178" s="7">
        <f>IF(FV!$F$11="Immissione",I178*J178,I178*J178*(1-FV!$F$13/100))+I178*K178*$C$20/100+L178*I178*FV!$F$13/100</f>
        <v>8508.91246537392</v>
      </c>
      <c r="N178" s="7">
        <f t="shared" si="30"/>
        <v>-710.32901390150107</v>
      </c>
      <c r="O178" s="8">
        <f>-IF(G178-$G$4&lt;=366*FV!$I$19,FV!$E$34,0)</f>
        <v>0</v>
      </c>
      <c r="P178" s="8">
        <f t="shared" si="25"/>
        <v>7798.5834514724193</v>
      </c>
      <c r="Q178" s="8">
        <f t="shared" si="26"/>
        <v>3274.3189245685103</v>
      </c>
      <c r="R178" s="8">
        <f t="shared" si="28"/>
        <v>412157.59237108676</v>
      </c>
      <c r="AI178" s="32">
        <f t="shared" si="27"/>
        <v>45299.291666666242</v>
      </c>
      <c r="AJ178" s="33">
        <v>107.46</v>
      </c>
      <c r="AK178" s="33">
        <f>MIN(CalcoliFV!$AN$7,CalcoliFV!$AO$7+MAX(0,180-AJ178)+4)</f>
        <v>110</v>
      </c>
    </row>
    <row r="179" spans="6:37" x14ac:dyDescent="0.3">
      <c r="F179" s="3">
        <v>175</v>
      </c>
      <c r="G179" s="17">
        <f t="shared" si="24"/>
        <v>51318</v>
      </c>
      <c r="H179" s="13">
        <f t="shared" si="29"/>
        <v>145.04284059128463</v>
      </c>
      <c r="I179" s="7">
        <f>H179*FV!$B$29</f>
        <v>52054.968378333084</v>
      </c>
      <c r="J179" s="20">
        <f t="shared" si="31"/>
        <v>0.11805046752688156</v>
      </c>
      <c r="K179" s="20">
        <f t="shared" si="32"/>
        <v>0</v>
      </c>
      <c r="L179" s="19">
        <f>IF(FV!$F$11="Autoconsumo",FV!$I$13,0)</f>
        <v>0.25</v>
      </c>
      <c r="M179" s="7">
        <f>IF(FV!$F$11="Immissione",I179*J179,I179*J179*(1-FV!$F$13/100))+I179*K179*$C$20/100+L179*I179*FV!$F$13/100</f>
        <v>9579.427724371264</v>
      </c>
      <c r="N179" s="7">
        <f t="shared" si="30"/>
        <v>-710.32901390150107</v>
      </c>
      <c r="O179" s="8">
        <f>-IF(G179-$G$4&lt;=366*FV!$I$19,FV!$E$34,0)</f>
        <v>0</v>
      </c>
      <c r="P179" s="8">
        <f t="shared" si="25"/>
        <v>8869.0987104697633</v>
      </c>
      <c r="Q179" s="8">
        <f t="shared" si="26"/>
        <v>3705.259940741581</v>
      </c>
      <c r="R179" s="8">
        <f t="shared" si="28"/>
        <v>415862.85231182835</v>
      </c>
      <c r="AI179" s="32">
        <f t="shared" si="27"/>
        <v>45299.333333332906</v>
      </c>
      <c r="AJ179" s="33">
        <v>114.18</v>
      </c>
      <c r="AK179" s="33">
        <f>MIN(CalcoliFV!$AN$7,CalcoliFV!$AO$7+MAX(0,180-AJ179)+4)</f>
        <v>110</v>
      </c>
    </row>
    <row r="180" spans="6:37" x14ac:dyDescent="0.3">
      <c r="F180" s="3">
        <v>176</v>
      </c>
      <c r="G180" s="17">
        <f t="shared" si="24"/>
        <v>51349</v>
      </c>
      <c r="H180" s="13">
        <f t="shared" si="29"/>
        <v>141.27218212944527</v>
      </c>
      <c r="I180" s="7">
        <f>H180*FV!$B$29</f>
        <v>50701.702638387724</v>
      </c>
      <c r="J180" s="20">
        <f t="shared" si="31"/>
        <v>0.13150068354838709</v>
      </c>
      <c r="K180" s="20">
        <f t="shared" si="32"/>
        <v>0</v>
      </c>
      <c r="L180" s="19">
        <f>IF(FV!$F$11="Autoconsumo",FV!$I$13,0)</f>
        <v>0.25</v>
      </c>
      <c r="M180" s="7">
        <f>IF(FV!$F$11="Immissione",I180*J180,I180*J180*(1-FV!$F$13/100))+I180*K180*$C$20/100+L180*I180*FV!$F$13/100</f>
        <v>9671.3671068059884</v>
      </c>
      <c r="N180" s="7">
        <f t="shared" si="30"/>
        <v>-710.32901390150107</v>
      </c>
      <c r="O180" s="8">
        <f>-IF(G180-$G$4&lt;=366*FV!$I$19,FV!$E$34,0)</f>
        <v>0</v>
      </c>
      <c r="P180" s="8">
        <f t="shared" si="25"/>
        <v>8961.0380929044877</v>
      </c>
      <c r="Q180" s="8">
        <f t="shared" si="26"/>
        <v>3725.0444063043319</v>
      </c>
      <c r="R180" s="8">
        <f t="shared" si="28"/>
        <v>419587.89671813266</v>
      </c>
      <c r="AI180" s="32">
        <f t="shared" si="27"/>
        <v>45299.374999999571</v>
      </c>
      <c r="AJ180" s="33">
        <v>125.5</v>
      </c>
      <c r="AK180" s="33">
        <f>MIN(CalcoliFV!$AN$7,CalcoliFV!$AO$7+MAX(0,180-AJ180)+4)</f>
        <v>110</v>
      </c>
    </row>
    <row r="181" spans="6:37" x14ac:dyDescent="0.3">
      <c r="F181" s="3">
        <v>177</v>
      </c>
      <c r="G181" s="17">
        <f t="shared" si="24"/>
        <v>51380</v>
      </c>
      <c r="H181" s="13">
        <f t="shared" si="29"/>
        <v>121.54453423489436</v>
      </c>
      <c r="I181" s="7">
        <f>H181*FV!$B$29</f>
        <v>43621.57318736922</v>
      </c>
      <c r="J181" s="20">
        <f t="shared" si="31"/>
        <v>0.11820054572222222</v>
      </c>
      <c r="K181" s="20">
        <f t="shared" si="32"/>
        <v>0</v>
      </c>
      <c r="L181" s="19">
        <f>IF(FV!$F$11="Autoconsumo",FV!$I$13,0)</f>
        <v>0.25</v>
      </c>
      <c r="M181" s="7">
        <f>IF(FV!$F$11="Immissione",I181*J181,I181*J181*(1-FV!$F$13/100))+I181*K181*$C$20/100+L181*I181*FV!$F$13/100</f>
        <v>8030.7435264256019</v>
      </c>
      <c r="N181" s="7">
        <f t="shared" si="30"/>
        <v>-710.32901390150107</v>
      </c>
      <c r="O181" s="8">
        <f>-IF(G181-$G$4&lt;=366*FV!$I$19,FV!$E$34,0)</f>
        <v>0</v>
      </c>
      <c r="P181" s="8">
        <f t="shared" si="25"/>
        <v>7320.4145125241012</v>
      </c>
      <c r="Q181" s="8">
        <f t="shared" si="26"/>
        <v>3027.9084671686514</v>
      </c>
      <c r="R181" s="8">
        <f t="shared" si="28"/>
        <v>422615.80518530129</v>
      </c>
      <c r="AI181" s="32">
        <f t="shared" si="27"/>
        <v>45299.416666666235</v>
      </c>
      <c r="AJ181" s="33">
        <v>123</v>
      </c>
      <c r="AK181" s="33">
        <f>MIN(CalcoliFV!$AN$7,CalcoliFV!$AO$7+MAX(0,180-AJ181)+4)</f>
        <v>110</v>
      </c>
    </row>
    <row r="182" spans="6:37" x14ac:dyDescent="0.3">
      <c r="F182" s="3">
        <v>178</v>
      </c>
      <c r="G182" s="17">
        <f t="shared" si="24"/>
        <v>51410</v>
      </c>
      <c r="H182" s="13">
        <f t="shared" si="29"/>
        <v>103.70221557126317</v>
      </c>
      <c r="I182" s="7">
        <f>H182*FV!$B$29</f>
        <v>37218.076606323404</v>
      </c>
      <c r="J182" s="20">
        <f t="shared" si="31"/>
        <v>0.11807660579301078</v>
      </c>
      <c r="K182" s="20">
        <f t="shared" si="32"/>
        <v>0</v>
      </c>
      <c r="L182" s="19">
        <f>IF(FV!$F$11="Autoconsumo",FV!$I$13,0)</f>
        <v>0.25</v>
      </c>
      <c r="M182" s="7">
        <f>IF(FV!$F$11="Immissione",I182*J182,I182*J182*(1-FV!$F$13/100))+I182*K182*$C$20/100+L182*I182*FV!$F$13/100</f>
        <v>6849.5516556998882</v>
      </c>
      <c r="N182" s="7">
        <f t="shared" si="30"/>
        <v>-710.32901390150107</v>
      </c>
      <c r="O182" s="8">
        <f>-IF(G182-$G$4&lt;=366*FV!$I$19,FV!$E$34,0)</f>
        <v>0</v>
      </c>
      <c r="P182" s="8">
        <f t="shared" si="25"/>
        <v>6139.2226417983875</v>
      </c>
      <c r="Q182" s="8">
        <f t="shared" si="26"/>
        <v>2526.704133930632</v>
      </c>
      <c r="R182" s="8">
        <f t="shared" si="28"/>
        <v>425142.5093192319</v>
      </c>
      <c r="AI182" s="32">
        <f t="shared" si="27"/>
        <v>45299.458333332899</v>
      </c>
      <c r="AJ182" s="33">
        <v>115.38</v>
      </c>
      <c r="AK182" s="33">
        <f>MIN(CalcoliFV!$AN$7,CalcoliFV!$AO$7+MAX(0,180-AJ182)+4)</f>
        <v>110</v>
      </c>
    </row>
    <row r="183" spans="6:37" x14ac:dyDescent="0.3">
      <c r="F183" s="3">
        <v>179</v>
      </c>
      <c r="G183" s="17">
        <f t="shared" si="24"/>
        <v>51441</v>
      </c>
      <c r="H183" s="13">
        <f t="shared" si="29"/>
        <v>70.431163974405266</v>
      </c>
      <c r="I183" s="7">
        <f>H183*FV!$B$29</f>
        <v>25277.30426810987</v>
      </c>
      <c r="J183" s="20">
        <f t="shared" si="31"/>
        <v>0.1308803764722222</v>
      </c>
      <c r="K183" s="20">
        <f t="shared" si="32"/>
        <v>0</v>
      </c>
      <c r="L183" s="19">
        <f>IF(FV!$F$11="Autoconsumo",FV!$I$13,0)</f>
        <v>0.25</v>
      </c>
      <c r="M183" s="7">
        <f>IF(FV!$F$11="Immissione",I183*J183,I183*J183*(1-FV!$F$13/100))+I183*K183*$C$20/100+L183*I183*FV!$F$13/100</f>
        <v>4813.8145829202977</v>
      </c>
      <c r="N183" s="7">
        <f t="shared" si="30"/>
        <v>-710.32901390150107</v>
      </c>
      <c r="O183" s="8">
        <f>-IF(G183-$G$4&lt;=366*FV!$I$19,FV!$E$34,0)</f>
        <v>0</v>
      </c>
      <c r="P183" s="8">
        <f t="shared" si="25"/>
        <v>4103.4855690187969</v>
      </c>
      <c r="Q183" s="8">
        <f t="shared" si="26"/>
        <v>1680.4587487233593</v>
      </c>
      <c r="R183" s="8">
        <f t="shared" si="28"/>
        <v>426822.96806795528</v>
      </c>
      <c r="AI183" s="32">
        <f t="shared" si="27"/>
        <v>45299.499999999563</v>
      </c>
      <c r="AJ183" s="33">
        <v>112.22</v>
      </c>
      <c r="AK183" s="33">
        <f>MIN(CalcoliFV!$AN$7,CalcoliFV!$AO$7+MAX(0,180-AJ183)+4)</f>
        <v>110</v>
      </c>
    </row>
    <row r="184" spans="6:37" x14ac:dyDescent="0.3">
      <c r="F184" s="3">
        <v>180</v>
      </c>
      <c r="G184" s="17">
        <f t="shared" si="24"/>
        <v>51471</v>
      </c>
      <c r="H184" s="13">
        <f t="shared" si="29"/>
        <v>63.008249369576561</v>
      </c>
      <c r="I184" s="7">
        <f>H184*FV!$B$29</f>
        <v>22613.266639956557</v>
      </c>
      <c r="J184" s="20">
        <f t="shared" si="31"/>
        <v>0.13563206087365615</v>
      </c>
      <c r="K184" s="20">
        <f t="shared" si="32"/>
        <v>0</v>
      </c>
      <c r="L184" s="19">
        <f>IF(FV!$F$11="Autoconsumo",FV!$I$13,0)</f>
        <v>0.25</v>
      </c>
      <c r="M184" s="7">
        <f>IF(FV!$F$11="Immissione",I184*J184,I184*J184*(1-FV!$F$13/100))+I184*K184*$C$20/100+L184*I184*FV!$F$13/100</f>
        <v>4360.2003087259727</v>
      </c>
      <c r="N184" s="7">
        <f t="shared" si="30"/>
        <v>-710.32901390150107</v>
      </c>
      <c r="O184" s="8">
        <f>-IF(G184-$G$4&lt;=366*FV!$I$19,FV!$E$34,0)</f>
        <v>0</v>
      </c>
      <c r="P184" s="8">
        <f t="shared" si="25"/>
        <v>3649.8712948244715</v>
      </c>
      <c r="Q184" s="8">
        <f t="shared" si="26"/>
        <v>1487.2584122189639</v>
      </c>
      <c r="R184" s="8">
        <f t="shared" si="28"/>
        <v>428310.22648017423</v>
      </c>
      <c r="AI184" s="32">
        <f t="shared" si="27"/>
        <v>45299.541666666228</v>
      </c>
      <c r="AJ184" s="33">
        <v>108.55</v>
      </c>
      <c r="AK184" s="33">
        <f>MIN(CalcoliFV!$AN$7,CalcoliFV!$AO$7+MAX(0,180-AJ184)+4)</f>
        <v>110</v>
      </c>
    </row>
    <row r="185" spans="6:37" x14ac:dyDescent="0.3">
      <c r="F185" s="3">
        <v>181</v>
      </c>
      <c r="G185" s="17">
        <f t="shared" si="24"/>
        <v>51502</v>
      </c>
      <c r="H185" s="13">
        <f t="shared" si="29"/>
        <v>71.58335515487623</v>
      </c>
      <c r="I185" s="7">
        <f>H185*FV!$B$29</f>
        <v>25690.818476882298</v>
      </c>
      <c r="J185" s="20">
        <f t="shared" si="31"/>
        <v>9.9125363508064529E-2</v>
      </c>
      <c r="K185" s="20">
        <f t="shared" si="32"/>
        <v>0</v>
      </c>
      <c r="L185" s="19">
        <f>IF(FV!$F$11="Autoconsumo",FV!$I$13,0)</f>
        <v>0.25</v>
      </c>
      <c r="M185" s="7">
        <f>IF(FV!$F$11="Immissione",I185*J185,I185*J185*(1-FV!$F$13/100))+I185*K185*$C$20/100+L185*I185*FV!$F$13/100</f>
        <v>4484.6581697806159</v>
      </c>
      <c r="N185" s="7">
        <f t="shared" si="30"/>
        <v>-724.53559417953113</v>
      </c>
      <c r="O185" s="8">
        <f>-IF(G185-$G$4&lt;=366*FV!$I$19,FV!$E$34,0)</f>
        <v>0</v>
      </c>
      <c r="P185" s="8">
        <f t="shared" si="25"/>
        <v>3760.1225756010849</v>
      </c>
      <c r="Q185" s="8">
        <f t="shared" si="26"/>
        <v>1524.5610663208054</v>
      </c>
      <c r="R185" s="8">
        <f t="shared" si="28"/>
        <v>429834.78754649503</v>
      </c>
      <c r="AI185" s="32">
        <f t="shared" si="27"/>
        <v>45299.583333332892</v>
      </c>
      <c r="AJ185" s="33">
        <v>108.3</v>
      </c>
      <c r="AK185" s="33">
        <f>MIN(CalcoliFV!$AN$7,CalcoliFV!$AO$7+MAX(0,180-AJ185)+4)</f>
        <v>110</v>
      </c>
    </row>
    <row r="186" spans="6:37" x14ac:dyDescent="0.3">
      <c r="F186" s="3">
        <v>182</v>
      </c>
      <c r="G186" s="17">
        <f t="shared" si="24"/>
        <v>51533</v>
      </c>
      <c r="H186" s="13">
        <f t="shared" si="29"/>
        <v>84.968418525398064</v>
      </c>
      <c r="I186" s="7">
        <f>H186*FV!$B$29</f>
        <v>30494.634009273115</v>
      </c>
      <c r="J186" s="20">
        <f t="shared" si="31"/>
        <v>8.7223887945402298E-2</v>
      </c>
      <c r="K186" s="20">
        <f t="shared" si="32"/>
        <v>0</v>
      </c>
      <c r="L186" s="19">
        <f>IF(FV!$F$11="Autoconsumo",FV!$I$13,0)</f>
        <v>0.25</v>
      </c>
      <c r="M186" s="7">
        <f>IF(FV!$F$11="Immissione",I186*J186,I186*J186*(1-FV!$F$13/100))+I186*K186*$C$20/100+L186*I186*FV!$F$13/100</f>
        <v>5141.7595210395857</v>
      </c>
      <c r="N186" s="7">
        <f t="shared" si="30"/>
        <v>-724.53559417953113</v>
      </c>
      <c r="O186" s="8">
        <f>-IF(G186-$G$4&lt;=366*FV!$I$19,FV!$E$34,0)</f>
        <v>0</v>
      </c>
      <c r="P186" s="8">
        <f t="shared" si="25"/>
        <v>4417.2239268600542</v>
      </c>
      <c r="Q186" s="8">
        <f t="shared" si="26"/>
        <v>1782.0758147830777</v>
      </c>
      <c r="R186" s="8">
        <f t="shared" si="28"/>
        <v>431616.86336127808</v>
      </c>
      <c r="AI186" s="32">
        <f t="shared" si="27"/>
        <v>45299.624999999556</v>
      </c>
      <c r="AJ186" s="33">
        <v>110.97</v>
      </c>
      <c r="AK186" s="33">
        <f>MIN(CalcoliFV!$AN$7,CalcoliFV!$AO$7+MAX(0,180-AJ186)+4)</f>
        <v>110</v>
      </c>
    </row>
    <row r="187" spans="6:37" x14ac:dyDescent="0.3">
      <c r="F187" s="3">
        <v>183</v>
      </c>
      <c r="G187" s="17">
        <f t="shared" ref="G187:G244" si="33">EDATE(G186,1)</f>
        <v>51561</v>
      </c>
      <c r="H187" s="13">
        <f t="shared" si="29"/>
        <v>112.92571067032699</v>
      </c>
      <c r="I187" s="7">
        <f>H187*FV!$B$29</f>
        <v>40528.331312878894</v>
      </c>
      <c r="J187" s="20">
        <f t="shared" si="31"/>
        <v>8.9228761612903107E-2</v>
      </c>
      <c r="K187" s="20">
        <f t="shared" si="32"/>
        <v>0</v>
      </c>
      <c r="L187" s="19">
        <f>IF(FV!$F$11="Autoconsumo",FV!$I$13,0)</f>
        <v>0.25</v>
      </c>
      <c r="M187" s="7">
        <f>IF(FV!$F$11="Immissione",I187*J187,I187*J187*(1-FV!$F$13/100))+I187*K187*$C$20/100+L187*I187*FV!$F$13/100</f>
        <v>6874.1878207526752</v>
      </c>
      <c r="N187" s="7">
        <f t="shared" si="30"/>
        <v>-724.53559417953113</v>
      </c>
      <c r="O187" s="8">
        <f>-IF(G187-$G$4&lt;=366*FV!$I$19,FV!$E$34,0)</f>
        <v>0</v>
      </c>
      <c r="P187" s="8">
        <f t="shared" si="25"/>
        <v>6149.6522265731437</v>
      </c>
      <c r="Q187" s="8">
        <f t="shared" si="26"/>
        <v>2468.6598564921478</v>
      </c>
      <c r="R187" s="8">
        <f t="shared" si="28"/>
        <v>434085.52321777021</v>
      </c>
      <c r="AI187" s="32">
        <f t="shared" si="27"/>
        <v>45299.66666666622</v>
      </c>
      <c r="AJ187" s="33">
        <v>115.2</v>
      </c>
      <c r="AK187" s="33">
        <f>MIN(CalcoliFV!$AN$7,CalcoliFV!$AO$7+MAX(0,180-AJ187)+4)</f>
        <v>110</v>
      </c>
    </row>
    <row r="188" spans="6:37" x14ac:dyDescent="0.3">
      <c r="F188" s="3">
        <v>184</v>
      </c>
      <c r="G188" s="17">
        <f t="shared" si="33"/>
        <v>51592</v>
      </c>
      <c r="H188" s="13">
        <f t="shared" si="29"/>
        <v>121.76148371451036</v>
      </c>
      <c r="I188" s="7">
        <f>H188*FV!$B$29</f>
        <v>43699.434998783472</v>
      </c>
      <c r="J188" s="20">
        <f t="shared" si="31"/>
        <v>8.69239064583332E-2</v>
      </c>
      <c r="K188" s="20">
        <f t="shared" si="32"/>
        <v>0</v>
      </c>
      <c r="L188" s="19">
        <f>IF(FV!$F$11="Autoconsumo",FV!$I$13,0)</f>
        <v>0.25</v>
      </c>
      <c r="M188" s="7">
        <f>IF(FV!$F$11="Immissione",I188*J188,I188*J188*(1-FV!$F$13/100))+I188*K188*$C$20/100+L188*I188*FV!$F$13/100</f>
        <v>7361.6921749060675</v>
      </c>
      <c r="N188" s="7">
        <f t="shared" si="30"/>
        <v>-724.53559417953113</v>
      </c>
      <c r="O188" s="8">
        <f>-IF(G188-$G$4&lt;=366*FV!$I$19,FV!$E$34,0)</f>
        <v>0</v>
      </c>
      <c r="P188" s="8">
        <f t="shared" si="25"/>
        <v>6637.156580726536</v>
      </c>
      <c r="Q188" s="8">
        <f t="shared" si="26"/>
        <v>2651.103604804402</v>
      </c>
      <c r="R188" s="8">
        <f t="shared" si="28"/>
        <v>436736.62682257459</v>
      </c>
      <c r="AI188" s="32">
        <f t="shared" si="27"/>
        <v>45299.708333332885</v>
      </c>
      <c r="AJ188" s="33">
        <v>122.00169</v>
      </c>
      <c r="AK188" s="33">
        <f>MIN(CalcoliFV!$AN$7,CalcoliFV!$AO$7+MAX(0,180-AJ188)+4)</f>
        <v>110</v>
      </c>
    </row>
    <row r="189" spans="6:37" x14ac:dyDescent="0.3">
      <c r="F189" s="3">
        <v>185</v>
      </c>
      <c r="G189" s="17">
        <f t="shared" si="33"/>
        <v>51622</v>
      </c>
      <c r="H189" s="13">
        <f t="shared" si="29"/>
        <v>127.1354461916393</v>
      </c>
      <c r="I189" s="7">
        <f>H189*FV!$B$29</f>
        <v>45628.116522620818</v>
      </c>
      <c r="J189" s="20">
        <f t="shared" si="31"/>
        <v>9.5647650322580477E-2</v>
      </c>
      <c r="K189" s="20">
        <f t="shared" si="32"/>
        <v>0</v>
      </c>
      <c r="L189" s="19">
        <f>IF(FV!$F$11="Autoconsumo",FV!$I$13,0)</f>
        <v>0.25</v>
      </c>
      <c r="M189" s="7">
        <f>IF(FV!$F$11="Immissione",I189*J189,I189*J189*(1-FV!$F$13/100))+I189*K189*$C$20/100+L189*I189*FV!$F$13/100</f>
        <v>7885.6256323443977</v>
      </c>
      <c r="N189" s="7">
        <f t="shared" si="30"/>
        <v>-724.53559417953113</v>
      </c>
      <c r="O189" s="8">
        <f>-IF(G189-$G$4&lt;=366*FV!$I$19,FV!$E$34,0)</f>
        <v>0</v>
      </c>
      <c r="P189" s="8">
        <f t="shared" si="25"/>
        <v>7161.0900381648662</v>
      </c>
      <c r="Q189" s="8">
        <f t="shared" si="26"/>
        <v>2846.1495047123449</v>
      </c>
      <c r="R189" s="8">
        <f t="shared" si="28"/>
        <v>439582.77632728691</v>
      </c>
      <c r="AI189" s="32">
        <f t="shared" si="27"/>
        <v>45299.749999999549</v>
      </c>
      <c r="AJ189" s="33">
        <v>130.1</v>
      </c>
      <c r="AK189" s="33">
        <f>MIN(CalcoliFV!$AN$7,CalcoliFV!$AO$7+MAX(0,180-AJ189)+4)</f>
        <v>110</v>
      </c>
    </row>
    <row r="190" spans="6:37" x14ac:dyDescent="0.3">
      <c r="F190" s="3">
        <v>186</v>
      </c>
      <c r="G190" s="17">
        <f t="shared" si="33"/>
        <v>51653</v>
      </c>
      <c r="H190" s="13">
        <f t="shared" si="29"/>
        <v>132.55472032540504</v>
      </c>
      <c r="I190" s="7">
        <f>H190*FV!$B$29</f>
        <v>47573.060116642271</v>
      </c>
      <c r="J190" s="20">
        <f t="shared" si="31"/>
        <v>0.10593118804166643</v>
      </c>
      <c r="K190" s="20">
        <f t="shared" si="32"/>
        <v>0</v>
      </c>
      <c r="L190" s="19">
        <f>IF(FV!$F$11="Autoconsumo",FV!$I$13,0)</f>
        <v>0.25</v>
      </c>
      <c r="M190" s="7">
        <f>IF(FV!$F$11="Immissione",I190*J190,I190*J190*(1-FV!$F$13/100))+I190*K190*$C$20/100+L190*I190*FV!$F$13/100</f>
        <v>8466.3679030470503</v>
      </c>
      <c r="N190" s="7">
        <f t="shared" si="30"/>
        <v>-724.53559417953113</v>
      </c>
      <c r="O190" s="8">
        <f>-IF(G190-$G$4&lt;=366*FV!$I$19,FV!$E$34,0)</f>
        <v>0</v>
      </c>
      <c r="P190" s="8">
        <f t="shared" si="25"/>
        <v>7741.8323088675188</v>
      </c>
      <c r="Q190" s="8">
        <f t="shared" si="26"/>
        <v>3061.6551577135142</v>
      </c>
      <c r="R190" s="8">
        <f t="shared" si="28"/>
        <v>442644.43148500042</v>
      </c>
      <c r="AI190" s="32">
        <f t="shared" si="27"/>
        <v>45299.791666666213</v>
      </c>
      <c r="AJ190" s="33">
        <v>129.99382</v>
      </c>
      <c r="AK190" s="33">
        <f>MIN(CalcoliFV!$AN$7,CalcoliFV!$AO$7+MAX(0,180-AJ190)+4)</f>
        <v>110</v>
      </c>
    </row>
    <row r="191" spans="6:37" x14ac:dyDescent="0.3">
      <c r="F191" s="3">
        <v>187</v>
      </c>
      <c r="G191" s="17">
        <f t="shared" si="33"/>
        <v>51683</v>
      </c>
      <c r="H191" s="13">
        <f t="shared" si="29"/>
        <v>144.31762638832819</v>
      </c>
      <c r="I191" s="7">
        <f>H191*FV!$B$29</f>
        <v>51794.693536441417</v>
      </c>
      <c r="J191" s="20">
        <f t="shared" si="31"/>
        <v>0.11805046752688156</v>
      </c>
      <c r="K191" s="20">
        <f t="shared" si="32"/>
        <v>0</v>
      </c>
      <c r="L191" s="19">
        <f>IF(FV!$F$11="Autoconsumo",FV!$I$13,0)</f>
        <v>0.25</v>
      </c>
      <c r="M191" s="7">
        <f>IF(FV!$F$11="Immissione",I191*J191,I191*J191*(1-FV!$F$13/100))+I191*K191*$C$20/100+L191*I191*FV!$F$13/100</f>
        <v>9531.5305857494059</v>
      </c>
      <c r="N191" s="7">
        <f t="shared" si="30"/>
        <v>-724.53559417953113</v>
      </c>
      <c r="O191" s="8">
        <f>-IF(G191-$G$4&lt;=366*FV!$I$19,FV!$E$34,0)</f>
        <v>0</v>
      </c>
      <c r="P191" s="8">
        <f t="shared" si="25"/>
        <v>8806.9949915698744</v>
      </c>
      <c r="Q191" s="8">
        <f t="shared" si="26"/>
        <v>3465.5662131532445</v>
      </c>
      <c r="R191" s="8">
        <f t="shared" si="28"/>
        <v>446109.99769815366</v>
      </c>
      <c r="AI191" s="32">
        <f t="shared" si="27"/>
        <v>45299.833333332877</v>
      </c>
      <c r="AJ191" s="33">
        <v>122.0095</v>
      </c>
      <c r="AK191" s="33">
        <f>MIN(CalcoliFV!$AN$7,CalcoliFV!$AO$7+MAX(0,180-AJ191)+4)</f>
        <v>110</v>
      </c>
    </row>
    <row r="192" spans="6:37" x14ac:dyDescent="0.3">
      <c r="F192" s="3">
        <v>188</v>
      </c>
      <c r="G192" s="17">
        <f t="shared" si="33"/>
        <v>51714</v>
      </c>
      <c r="H192" s="13">
        <f t="shared" si="29"/>
        <v>140.56582121879805</v>
      </c>
      <c r="I192" s="7">
        <f>H192*FV!$B$29</f>
        <v>50448.194125195791</v>
      </c>
      <c r="J192" s="20">
        <f t="shared" si="31"/>
        <v>0.13150068354838709</v>
      </c>
      <c r="K192" s="20">
        <f t="shared" si="32"/>
        <v>0</v>
      </c>
      <c r="L192" s="19">
        <f>IF(FV!$F$11="Autoconsumo",FV!$I$13,0)</f>
        <v>0.25</v>
      </c>
      <c r="M192" s="7">
        <f>IF(FV!$F$11="Immissione",I192*J192,I192*J192*(1-FV!$F$13/100))+I192*K192*$C$20/100+L192*I192*FV!$F$13/100</f>
        <v>9623.0102712719599</v>
      </c>
      <c r="N192" s="7">
        <f t="shared" si="30"/>
        <v>-724.53559417953113</v>
      </c>
      <c r="O192" s="8">
        <f>-IF(G192-$G$4&lt;=366*FV!$I$19,FV!$E$34,0)</f>
        <v>0</v>
      </c>
      <c r="P192" s="8">
        <f t="shared" si="25"/>
        <v>8898.4746770924285</v>
      </c>
      <c r="Q192" s="8">
        <f t="shared" si="26"/>
        <v>3484.1428970586981</v>
      </c>
      <c r="R192" s="8">
        <f t="shared" si="28"/>
        <v>449594.14059521235</v>
      </c>
      <c r="AI192" s="32">
        <f t="shared" si="27"/>
        <v>45299.874999999542</v>
      </c>
      <c r="AJ192" s="33">
        <v>114.18</v>
      </c>
      <c r="AK192" s="33">
        <f>MIN(CalcoliFV!$AN$7,CalcoliFV!$AO$7+MAX(0,180-AJ192)+4)</f>
        <v>110</v>
      </c>
    </row>
    <row r="193" spans="6:37" x14ac:dyDescent="0.3">
      <c r="F193" s="3">
        <v>189</v>
      </c>
      <c r="G193" s="17">
        <f t="shared" si="33"/>
        <v>51745</v>
      </c>
      <c r="H193" s="13">
        <f t="shared" si="29"/>
        <v>120.93681156371989</v>
      </c>
      <c r="I193" s="7">
        <f>H193*FV!$B$29</f>
        <v>43403.46532143237</v>
      </c>
      <c r="J193" s="20">
        <f t="shared" si="31"/>
        <v>0.11820054572222222</v>
      </c>
      <c r="K193" s="20">
        <f t="shared" si="32"/>
        <v>0</v>
      </c>
      <c r="L193" s="19">
        <f>IF(FV!$F$11="Autoconsumo",FV!$I$13,0)</f>
        <v>0.25</v>
      </c>
      <c r="M193" s="7">
        <f>IF(FV!$F$11="Immissione",I193*J193,I193*J193*(1-FV!$F$13/100))+I193*K193*$C$20/100+L193*I193*FV!$F$13/100</f>
        <v>7990.5898087934729</v>
      </c>
      <c r="N193" s="7">
        <f t="shared" si="30"/>
        <v>-724.53559417953113</v>
      </c>
      <c r="O193" s="8">
        <f>-IF(G193-$G$4&lt;=366*FV!$I$19,FV!$E$34,0)</f>
        <v>0</v>
      </c>
      <c r="P193" s="8">
        <f t="shared" si="25"/>
        <v>7266.0542146139414</v>
      </c>
      <c r="Q193" s="8">
        <f t="shared" si="26"/>
        <v>2830.8246064864747</v>
      </c>
      <c r="R193" s="8">
        <f t="shared" si="28"/>
        <v>452424.96520169883</v>
      </c>
      <c r="AI193" s="32">
        <f t="shared" si="27"/>
        <v>45299.916666666206</v>
      </c>
      <c r="AJ193" s="33">
        <v>107.46</v>
      </c>
      <c r="AK193" s="33">
        <f>MIN(CalcoliFV!$AN$7,CalcoliFV!$AO$7+MAX(0,180-AJ193)+4)</f>
        <v>110</v>
      </c>
    </row>
    <row r="194" spans="6:37" x14ac:dyDescent="0.3">
      <c r="F194" s="3">
        <v>190</v>
      </c>
      <c r="G194" s="17">
        <f t="shared" si="33"/>
        <v>51775</v>
      </c>
      <c r="H194" s="13">
        <f t="shared" si="29"/>
        <v>103.18370449340685</v>
      </c>
      <c r="I194" s="7">
        <f>H194*FV!$B$29</f>
        <v>37031.986223291788</v>
      </c>
      <c r="J194" s="20">
        <f t="shared" si="31"/>
        <v>0.11807660579301078</v>
      </c>
      <c r="K194" s="20">
        <f t="shared" si="32"/>
        <v>0</v>
      </c>
      <c r="L194" s="19">
        <f>IF(FV!$F$11="Autoconsumo",FV!$I$13,0)</f>
        <v>0.25</v>
      </c>
      <c r="M194" s="7">
        <f>IF(FV!$F$11="Immissione",I194*J194,I194*J194*(1-FV!$F$13/100))+I194*K194*$C$20/100+L194*I194*FV!$F$13/100</f>
        <v>6815.3038974213887</v>
      </c>
      <c r="N194" s="7">
        <f t="shared" si="30"/>
        <v>-724.53559417953113</v>
      </c>
      <c r="O194" s="8">
        <f>-IF(G194-$G$4&lt;=366*FV!$I$19,FV!$E$34,0)</f>
        <v>0</v>
      </c>
      <c r="P194" s="8">
        <f t="shared" si="25"/>
        <v>6090.7683032418572</v>
      </c>
      <c r="Q194" s="8">
        <f t="shared" si="26"/>
        <v>2361.1324244867947</v>
      </c>
      <c r="R194" s="8">
        <f t="shared" si="28"/>
        <v>454786.09762618563</v>
      </c>
      <c r="AI194" s="32">
        <f t="shared" si="27"/>
        <v>45299.95833333287</v>
      </c>
      <c r="AJ194" s="33">
        <v>102.9</v>
      </c>
      <c r="AK194" s="33">
        <f>MIN(CalcoliFV!$AN$7,CalcoliFV!$AO$7+MAX(0,180-AJ194)+4)</f>
        <v>110</v>
      </c>
    </row>
    <row r="195" spans="6:37" x14ac:dyDescent="0.3">
      <c r="F195" s="3">
        <v>191</v>
      </c>
      <c r="G195" s="17">
        <f t="shared" si="33"/>
        <v>51806</v>
      </c>
      <c r="H195" s="13">
        <f t="shared" si="29"/>
        <v>70.079008154533241</v>
      </c>
      <c r="I195" s="7">
        <f>H195*FV!$B$29</f>
        <v>25150.917746769323</v>
      </c>
      <c r="J195" s="20">
        <f t="shared" si="31"/>
        <v>0.1308803764722222</v>
      </c>
      <c r="K195" s="20">
        <f t="shared" si="32"/>
        <v>0</v>
      </c>
      <c r="L195" s="19">
        <f>IF(FV!$F$11="Autoconsumo",FV!$I$13,0)</f>
        <v>0.25</v>
      </c>
      <c r="M195" s="7">
        <f>IF(FV!$F$11="Immissione",I195*J195,I195*J195*(1-FV!$F$13/100))+I195*K195*$C$20/100+L195*I195*FV!$F$13/100</f>
        <v>4789.7455100056968</v>
      </c>
      <c r="N195" s="7">
        <f t="shared" si="30"/>
        <v>-724.53559417953113</v>
      </c>
      <c r="O195" s="8">
        <f>-IF(G195-$G$4&lt;=366*FV!$I$19,FV!$E$34,0)</f>
        <v>0</v>
      </c>
      <c r="P195" s="8">
        <f t="shared" si="25"/>
        <v>4065.2099158261658</v>
      </c>
      <c r="Q195" s="8">
        <f t="shared" si="26"/>
        <v>1568.06904203307</v>
      </c>
      <c r="R195" s="8">
        <f t="shared" si="28"/>
        <v>456354.16666821868</v>
      </c>
      <c r="AI195" s="32">
        <f t="shared" si="27"/>
        <v>45299.999999999534</v>
      </c>
      <c r="AJ195" s="33">
        <v>91.75</v>
      </c>
      <c r="AK195" s="33">
        <f>MIN(CalcoliFV!$AN$7,CalcoliFV!$AO$7+MAX(0,180-AJ195)+4)</f>
        <v>110</v>
      </c>
    </row>
    <row r="196" spans="6:37" x14ac:dyDescent="0.3">
      <c r="F196" s="3">
        <v>192</v>
      </c>
      <c r="G196" s="17">
        <f t="shared" si="33"/>
        <v>51836</v>
      </c>
      <c r="H196" s="13">
        <f t="shared" si="29"/>
        <v>62.693208122728677</v>
      </c>
      <c r="I196" s="7">
        <f>H196*FV!$B$29</f>
        <v>22500.200306756775</v>
      </c>
      <c r="J196" s="20">
        <f t="shared" si="31"/>
        <v>0.13563206087365615</v>
      </c>
      <c r="K196" s="20">
        <f t="shared" si="32"/>
        <v>0</v>
      </c>
      <c r="L196" s="19">
        <f>IF(FV!$F$11="Autoconsumo",FV!$I$13,0)</f>
        <v>0.25</v>
      </c>
      <c r="M196" s="7">
        <f>IF(FV!$F$11="Immissione",I196*J196,I196*J196*(1-FV!$F$13/100))+I196*K196*$C$20/100+L196*I196*FV!$F$13/100</f>
        <v>4338.3993071823425</v>
      </c>
      <c r="N196" s="7">
        <f t="shared" si="30"/>
        <v>-724.53559417953113</v>
      </c>
      <c r="O196" s="8">
        <f>-IF(G196-$G$4&lt;=366*FV!$I$19,FV!$E$34,0)</f>
        <v>0</v>
      </c>
      <c r="P196" s="8">
        <f t="shared" si="25"/>
        <v>3613.8637130028114</v>
      </c>
      <c r="Q196" s="8">
        <f t="shared" si="26"/>
        <v>1387.0365745083416</v>
      </c>
      <c r="R196" s="8">
        <f t="shared" si="28"/>
        <v>457741.20324272703</v>
      </c>
      <c r="AI196" s="32">
        <f t="shared" si="27"/>
        <v>45300.041666666199</v>
      </c>
      <c r="AJ196" s="33">
        <v>87.531499999999994</v>
      </c>
      <c r="AK196" s="33">
        <f>MIN(CalcoliFV!$AN$7,CalcoliFV!$AO$7+MAX(0,180-AJ196)+4)</f>
        <v>110</v>
      </c>
    </row>
    <row r="197" spans="6:37" x14ac:dyDescent="0.3">
      <c r="F197" s="3">
        <v>193</v>
      </c>
      <c r="G197" s="17">
        <f t="shared" si="33"/>
        <v>51867</v>
      </c>
      <c r="H197" s="13">
        <f t="shared" si="29"/>
        <v>71.225438379101845</v>
      </c>
      <c r="I197" s="7">
        <f>H197*FV!$B$29</f>
        <v>25562.364384497887</v>
      </c>
      <c r="J197" s="20">
        <f t="shared" si="31"/>
        <v>9.9125363508064529E-2</v>
      </c>
      <c r="K197" s="20">
        <f t="shared" si="32"/>
        <v>0</v>
      </c>
      <c r="L197" s="19">
        <f>IF(FV!$F$11="Autoconsumo",FV!$I$13,0)</f>
        <v>0.25</v>
      </c>
      <c r="M197" s="7">
        <f>IF(FV!$F$11="Immissione",I197*J197,I197*J197*(1-FV!$F$13/100))+I197*K197*$C$20/100+L197*I197*FV!$F$13/100</f>
        <v>4462.234878931713</v>
      </c>
      <c r="N197" s="7">
        <f t="shared" si="30"/>
        <v>-739.02630606312175</v>
      </c>
      <c r="O197" s="8">
        <f>-IF(G197-$G$4&lt;=366*FV!$I$19,FV!$E$34,0)</f>
        <v>0</v>
      </c>
      <c r="P197" s="8">
        <f t="shared" ref="P197:P244" si="34">SUM(M197:O197)</f>
        <v>3723.2085728685911</v>
      </c>
      <c r="Q197" s="8">
        <f t="shared" ref="Q197:Q244" si="35">P197/((1+$C$18/100/12)^F197)</f>
        <v>1421.8947376522685</v>
      </c>
      <c r="R197" s="8">
        <f t="shared" si="28"/>
        <v>459163.0979803793</v>
      </c>
      <c r="AI197" s="32">
        <f t="shared" ref="AI197:AI260" si="36">AI196+1/24</f>
        <v>45300.083333332863</v>
      </c>
      <c r="AJ197" s="33">
        <v>86.181510000000003</v>
      </c>
      <c r="AK197" s="33">
        <f>MIN(CalcoliFV!$AN$7,CalcoliFV!$AO$7+MAX(0,180-AJ197)+4)</f>
        <v>110</v>
      </c>
    </row>
    <row r="198" spans="6:37" x14ac:dyDescent="0.3">
      <c r="F198" s="3">
        <v>194</v>
      </c>
      <c r="G198" s="17">
        <f t="shared" si="33"/>
        <v>51898</v>
      </c>
      <c r="H198" s="13">
        <f t="shared" si="29"/>
        <v>84.543576432771076</v>
      </c>
      <c r="I198" s="7">
        <f>H198*FV!$B$29</f>
        <v>30342.160839226752</v>
      </c>
      <c r="J198" s="20">
        <f t="shared" si="31"/>
        <v>8.7223887945402298E-2</v>
      </c>
      <c r="K198" s="20">
        <f t="shared" si="32"/>
        <v>0</v>
      </c>
      <c r="L198" s="19">
        <f>IF(FV!$F$11="Autoconsumo",FV!$I$13,0)</f>
        <v>0.25</v>
      </c>
      <c r="M198" s="7">
        <f>IF(FV!$F$11="Immissione",I198*J198,I198*J198*(1-FV!$F$13/100))+I198*K198*$C$20/100+L198*I198*FV!$F$13/100</f>
        <v>5116.0507234343877</v>
      </c>
      <c r="N198" s="7">
        <f t="shared" si="30"/>
        <v>-739.02630606312175</v>
      </c>
      <c r="O198" s="8">
        <f>-IF(G198-$G$4&lt;=366*FV!$I$19,FV!$E$34,0)</f>
        <v>0</v>
      </c>
      <c r="P198" s="8">
        <f t="shared" si="34"/>
        <v>4377.0244173712663</v>
      </c>
      <c r="Q198" s="8">
        <f t="shared" si="35"/>
        <v>1663.2708971627264</v>
      </c>
      <c r="R198" s="8">
        <f t="shared" ref="R198:R244" si="37">Q198+R197</f>
        <v>460826.36887754203</v>
      </c>
      <c r="AI198" s="32">
        <f t="shared" si="36"/>
        <v>45300.124999999527</v>
      </c>
      <c r="AJ198" s="33">
        <v>85.004940000000005</v>
      </c>
      <c r="AK198" s="33">
        <f>MIN(CalcoliFV!$AN$7,CalcoliFV!$AO$7+MAX(0,180-AJ198)+4)</f>
        <v>110</v>
      </c>
    </row>
    <row r="199" spans="6:37" x14ac:dyDescent="0.3">
      <c r="F199" s="3">
        <v>195</v>
      </c>
      <c r="G199" s="17">
        <f t="shared" si="33"/>
        <v>51926</v>
      </c>
      <c r="H199" s="13">
        <f t="shared" si="29"/>
        <v>112.36108211697535</v>
      </c>
      <c r="I199" s="7">
        <f>H199*FV!$B$29</f>
        <v>40325.689656314498</v>
      </c>
      <c r="J199" s="20">
        <f t="shared" si="31"/>
        <v>8.9228761612903107E-2</v>
      </c>
      <c r="K199" s="20">
        <f t="shared" si="32"/>
        <v>0</v>
      </c>
      <c r="L199" s="19">
        <f>IF(FV!$F$11="Autoconsumo",FV!$I$13,0)</f>
        <v>0.25</v>
      </c>
      <c r="M199" s="7">
        <f>IF(FV!$F$11="Immissione",I199*J199,I199*J199*(1-FV!$F$13/100))+I199*K199*$C$20/100+L199*I199*FV!$F$13/100</f>
        <v>6839.8168816489115</v>
      </c>
      <c r="N199" s="7">
        <f t="shared" si="30"/>
        <v>-739.02630606312175</v>
      </c>
      <c r="O199" s="8">
        <f>-IF(G199-$G$4&lt;=366*FV!$I$19,FV!$E$34,0)</f>
        <v>0</v>
      </c>
      <c r="P199" s="8">
        <f t="shared" si="34"/>
        <v>6100.7905755857901</v>
      </c>
      <c r="Q199" s="8">
        <f t="shared" si="35"/>
        <v>2306.7688305557808</v>
      </c>
      <c r="R199" s="8">
        <f t="shared" si="37"/>
        <v>463133.13770809781</v>
      </c>
      <c r="AI199" s="32">
        <f t="shared" si="36"/>
        <v>45300.166666666191</v>
      </c>
      <c r="AJ199" s="33">
        <v>84.084530000000001</v>
      </c>
      <c r="AK199" s="33">
        <f>MIN(CalcoliFV!$AN$7,CalcoliFV!$AO$7+MAX(0,180-AJ199)+4)</f>
        <v>110</v>
      </c>
    </row>
    <row r="200" spans="6:37" x14ac:dyDescent="0.3">
      <c r="F200" s="3">
        <v>196</v>
      </c>
      <c r="G200" s="17">
        <f t="shared" si="33"/>
        <v>51957</v>
      </c>
      <c r="H200" s="13">
        <f t="shared" si="29"/>
        <v>121.15267629593781</v>
      </c>
      <c r="I200" s="7">
        <f>H200*FV!$B$29</f>
        <v>43480.937823789558</v>
      </c>
      <c r="J200" s="20">
        <f t="shared" si="31"/>
        <v>8.69239064583332E-2</v>
      </c>
      <c r="K200" s="20">
        <f t="shared" si="32"/>
        <v>0</v>
      </c>
      <c r="L200" s="19">
        <f>IF(FV!$F$11="Autoconsumo",FV!$I$13,0)</f>
        <v>0.25</v>
      </c>
      <c r="M200" s="7">
        <f>IF(FV!$F$11="Immissione",I200*J200,I200*J200*(1-FV!$F$13/100))+I200*K200*$C$20/100+L200*I200*FV!$F$13/100</f>
        <v>7324.8837140315372</v>
      </c>
      <c r="N200" s="7">
        <f t="shared" si="30"/>
        <v>-739.02630606312175</v>
      </c>
      <c r="O200" s="8">
        <f>-IF(G200-$G$4&lt;=366*FV!$I$19,FV!$E$34,0)</f>
        <v>0</v>
      </c>
      <c r="P200" s="8">
        <f t="shared" si="34"/>
        <v>6585.8574079684158</v>
      </c>
      <c r="Q200" s="8">
        <f t="shared" si="35"/>
        <v>2477.7884214596706</v>
      </c>
      <c r="R200" s="8">
        <f t="shared" si="37"/>
        <v>465610.92612955748</v>
      </c>
      <c r="AI200" s="32">
        <f t="shared" si="36"/>
        <v>45300.208333332856</v>
      </c>
      <c r="AJ200" s="33">
        <v>84.977010000000007</v>
      </c>
      <c r="AK200" s="33">
        <f>MIN(CalcoliFV!$AN$7,CalcoliFV!$AO$7+MAX(0,180-AJ200)+4)</f>
        <v>110</v>
      </c>
    </row>
    <row r="201" spans="6:37" x14ac:dyDescent="0.3">
      <c r="F201" s="3">
        <v>197</v>
      </c>
      <c r="G201" s="17">
        <f t="shared" si="33"/>
        <v>51987</v>
      </c>
      <c r="H201" s="13">
        <f t="shared" si="29"/>
        <v>126.49976896068111</v>
      </c>
      <c r="I201" s="7">
        <f>H201*FV!$B$29</f>
        <v>45399.975940007716</v>
      </c>
      <c r="J201" s="20">
        <f t="shared" si="31"/>
        <v>9.5647650322580477E-2</v>
      </c>
      <c r="K201" s="20">
        <f t="shared" si="32"/>
        <v>0</v>
      </c>
      <c r="L201" s="19">
        <f>IF(FV!$F$11="Autoconsumo",FV!$I$13,0)</f>
        <v>0.25</v>
      </c>
      <c r="M201" s="7">
        <f>IF(FV!$F$11="Immissione",I201*J201,I201*J201*(1-FV!$F$13/100))+I201*K201*$C$20/100+L201*I201*FV!$F$13/100</f>
        <v>7846.1975041826772</v>
      </c>
      <c r="N201" s="7">
        <f t="shared" si="30"/>
        <v>-739.02630606312175</v>
      </c>
      <c r="O201" s="8">
        <f>-IF(G201-$G$4&lt;=366*FV!$I$19,FV!$E$34,0)</f>
        <v>0</v>
      </c>
      <c r="P201" s="8">
        <f t="shared" si="34"/>
        <v>7107.1711981195558</v>
      </c>
      <c r="Q201" s="8">
        <f t="shared" si="35"/>
        <v>2660.6185265516137</v>
      </c>
      <c r="R201" s="8">
        <f t="shared" si="37"/>
        <v>468271.54465610912</v>
      </c>
      <c r="AI201" s="32">
        <f t="shared" si="36"/>
        <v>45300.24999999952</v>
      </c>
      <c r="AJ201" s="33">
        <v>89.340540000000004</v>
      </c>
      <c r="AK201" s="33">
        <f>MIN(CalcoliFV!$AN$7,CalcoliFV!$AO$7+MAX(0,180-AJ201)+4)</f>
        <v>110</v>
      </c>
    </row>
    <row r="202" spans="6:37" x14ac:dyDescent="0.3">
      <c r="F202" s="3">
        <v>198</v>
      </c>
      <c r="G202" s="17">
        <f t="shared" si="33"/>
        <v>52018</v>
      </c>
      <c r="H202" s="13">
        <f t="shared" si="29"/>
        <v>131.89194672377801</v>
      </c>
      <c r="I202" s="7">
        <f>H202*FV!$B$29</f>
        <v>47335.194816059055</v>
      </c>
      <c r="J202" s="20">
        <f t="shared" si="31"/>
        <v>0.10593118804166643</v>
      </c>
      <c r="K202" s="20">
        <f t="shared" si="32"/>
        <v>0</v>
      </c>
      <c r="L202" s="19">
        <f>IF(FV!$F$11="Autoconsumo",FV!$I$13,0)</f>
        <v>0.25</v>
      </c>
      <c r="M202" s="7">
        <f>IF(FV!$F$11="Immissione",I202*J202,I202*J202*(1-FV!$F$13/100))+I202*K202*$C$20/100+L202*I202*FV!$F$13/100</f>
        <v>8424.0360635318139</v>
      </c>
      <c r="N202" s="7">
        <f t="shared" si="30"/>
        <v>-739.02630606312175</v>
      </c>
      <c r="O202" s="8">
        <f>-IF(G202-$G$4&lt;=366*FV!$I$19,FV!$E$34,0)</f>
        <v>0</v>
      </c>
      <c r="P202" s="8">
        <f t="shared" si="34"/>
        <v>7685.0097574686924</v>
      </c>
      <c r="Q202" s="8">
        <f t="shared" si="35"/>
        <v>2862.6232578984614</v>
      </c>
      <c r="R202" s="8">
        <f t="shared" si="37"/>
        <v>471134.16791400756</v>
      </c>
      <c r="AI202" s="32">
        <f t="shared" si="36"/>
        <v>45300.291666666184</v>
      </c>
      <c r="AJ202" s="33">
        <v>106.76125</v>
      </c>
      <c r="AK202" s="33">
        <f>MIN(CalcoliFV!$AN$7,CalcoliFV!$AO$7+MAX(0,180-AJ202)+4)</f>
        <v>110</v>
      </c>
    </row>
    <row r="203" spans="6:37" x14ac:dyDescent="0.3">
      <c r="F203" s="3">
        <v>199</v>
      </c>
      <c r="G203" s="17">
        <f t="shared" si="33"/>
        <v>52048</v>
      </c>
      <c r="H203" s="13">
        <f t="shared" si="29"/>
        <v>143.59603825638655</v>
      </c>
      <c r="I203" s="7">
        <f>H203*FV!$B$29</f>
        <v>51535.720068759212</v>
      </c>
      <c r="J203" s="20">
        <f t="shared" si="31"/>
        <v>0.11805046752688156</v>
      </c>
      <c r="K203" s="20">
        <f t="shared" si="32"/>
        <v>0</v>
      </c>
      <c r="L203" s="19">
        <f>IF(FV!$F$11="Autoconsumo",FV!$I$13,0)</f>
        <v>0.25</v>
      </c>
      <c r="M203" s="7">
        <f>IF(FV!$F$11="Immissione",I203*J203,I203*J203*(1-FV!$F$13/100))+I203*K203*$C$20/100+L203*I203*FV!$F$13/100</f>
        <v>9483.8729328206609</v>
      </c>
      <c r="N203" s="7">
        <f t="shared" si="30"/>
        <v>-739.02630606312175</v>
      </c>
      <c r="O203" s="8">
        <f>-IF(G203-$G$4&lt;=366*FV!$I$19,FV!$E$34,0)</f>
        <v>0</v>
      </c>
      <c r="P203" s="8">
        <f t="shared" si="34"/>
        <v>8744.8466267575386</v>
      </c>
      <c r="Q203" s="8">
        <f t="shared" si="35"/>
        <v>3241.2005757119837</v>
      </c>
      <c r="R203" s="8">
        <f t="shared" si="37"/>
        <v>474375.36848971952</v>
      </c>
      <c r="AI203" s="32">
        <f t="shared" si="36"/>
        <v>45300.333333332848</v>
      </c>
      <c r="AJ203" s="33">
        <v>117.98</v>
      </c>
      <c r="AK203" s="33">
        <f>MIN(CalcoliFV!$AN$7,CalcoliFV!$AO$7+MAX(0,180-AJ203)+4)</f>
        <v>110</v>
      </c>
    </row>
    <row r="204" spans="6:37" x14ac:dyDescent="0.3">
      <c r="F204" s="3">
        <v>200</v>
      </c>
      <c r="G204" s="17">
        <f t="shared" si="33"/>
        <v>52079</v>
      </c>
      <c r="H204" s="13">
        <f t="shared" si="29"/>
        <v>139.86299211270406</v>
      </c>
      <c r="I204" s="7">
        <f>H204*FV!$B$29</f>
        <v>50195.953154569812</v>
      </c>
      <c r="J204" s="20">
        <f t="shared" si="31"/>
        <v>0.13150068354838709</v>
      </c>
      <c r="K204" s="20">
        <f t="shared" si="32"/>
        <v>0</v>
      </c>
      <c r="L204" s="19">
        <f>IF(FV!$F$11="Autoconsumo",FV!$I$13,0)</f>
        <v>0.25</v>
      </c>
      <c r="M204" s="7">
        <f>IF(FV!$F$11="Immissione",I204*J204,I204*J204*(1-FV!$F$13/100))+I204*K204*$C$20/100+L204*I204*FV!$F$13/100</f>
        <v>9574.895219915601</v>
      </c>
      <c r="N204" s="7">
        <f t="shared" si="30"/>
        <v>-739.02630606312175</v>
      </c>
      <c r="O204" s="8">
        <f>-IF(G204-$G$4&lt;=366*FV!$I$19,FV!$E$34,0)</f>
        <v>0</v>
      </c>
      <c r="P204" s="8">
        <f t="shared" si="34"/>
        <v>8835.8689138524787</v>
      </c>
      <c r="Q204" s="8">
        <f t="shared" si="35"/>
        <v>3258.643966926883</v>
      </c>
      <c r="R204" s="8">
        <f t="shared" si="37"/>
        <v>477634.01245664642</v>
      </c>
      <c r="AI204" s="32">
        <f t="shared" si="36"/>
        <v>45300.374999999513</v>
      </c>
      <c r="AJ204" s="33">
        <v>132.63</v>
      </c>
      <c r="AK204" s="33">
        <f>MIN(CalcoliFV!$AN$7,CalcoliFV!$AO$7+MAX(0,180-AJ204)+4)</f>
        <v>110</v>
      </c>
    </row>
    <row r="205" spans="6:37" x14ac:dyDescent="0.3">
      <c r="F205" s="3">
        <v>201</v>
      </c>
      <c r="G205" s="17">
        <f t="shared" si="33"/>
        <v>52110</v>
      </c>
      <c r="H205" s="13">
        <f t="shared" si="29"/>
        <v>120.33212750590128</v>
      </c>
      <c r="I205" s="7">
        <f>H205*FV!$B$29</f>
        <v>43186.447994825205</v>
      </c>
      <c r="J205" s="20">
        <f t="shared" si="31"/>
        <v>0.11820054572222222</v>
      </c>
      <c r="K205" s="20">
        <f t="shared" si="32"/>
        <v>0</v>
      </c>
      <c r="L205" s="19">
        <f>IF(FV!$F$11="Autoconsumo",FV!$I$13,0)</f>
        <v>0.25</v>
      </c>
      <c r="M205" s="7">
        <f>IF(FV!$F$11="Immissione",I205*J205,I205*J205*(1-FV!$F$13/100))+I205*K205*$C$20/100+L205*I205*FV!$F$13/100</f>
        <v>7950.6368597495048</v>
      </c>
      <c r="N205" s="7">
        <f t="shared" si="30"/>
        <v>-739.02630606312175</v>
      </c>
      <c r="O205" s="8">
        <f>-IF(G205-$G$4&lt;=366*FV!$I$19,FV!$E$34,0)</f>
        <v>0</v>
      </c>
      <c r="P205" s="8">
        <f t="shared" si="34"/>
        <v>7211.6105536863834</v>
      </c>
      <c r="Q205" s="8">
        <f t="shared" si="35"/>
        <v>2646.3900351340048</v>
      </c>
      <c r="R205" s="8">
        <f t="shared" si="37"/>
        <v>480280.40249178041</v>
      </c>
      <c r="AI205" s="32">
        <f t="shared" si="36"/>
        <v>45300.416666666177</v>
      </c>
      <c r="AJ205" s="33">
        <v>120.84657</v>
      </c>
      <c r="AK205" s="33">
        <f>MIN(CalcoliFV!$AN$7,CalcoliFV!$AO$7+MAX(0,180-AJ205)+4)</f>
        <v>110</v>
      </c>
    </row>
    <row r="206" spans="6:37" x14ac:dyDescent="0.3">
      <c r="F206" s="3">
        <v>202</v>
      </c>
      <c r="G206" s="17">
        <f t="shared" si="33"/>
        <v>52140</v>
      </c>
      <c r="H206" s="13">
        <f t="shared" si="29"/>
        <v>102.66778597093982</v>
      </c>
      <c r="I206" s="7">
        <f>H206*FV!$B$29</f>
        <v>36846.826292175327</v>
      </c>
      <c r="J206" s="20">
        <f t="shared" si="31"/>
        <v>0.11807660579301078</v>
      </c>
      <c r="K206" s="20">
        <f t="shared" si="32"/>
        <v>0</v>
      </c>
      <c r="L206" s="19">
        <f>IF(FV!$F$11="Autoconsumo",FV!$I$13,0)</f>
        <v>0.25</v>
      </c>
      <c r="M206" s="7">
        <f>IF(FV!$F$11="Immissione",I206*J206,I206*J206*(1-FV!$F$13/100))+I206*K206*$C$20/100+L206*I206*FV!$F$13/100</f>
        <v>6781.2273779342813</v>
      </c>
      <c r="N206" s="7">
        <f t="shared" si="30"/>
        <v>-739.02630606312175</v>
      </c>
      <c r="O206" s="8">
        <f>-IF(G206-$G$4&lt;=366*FV!$I$19,FV!$E$34,0)</f>
        <v>0</v>
      </c>
      <c r="P206" s="8">
        <f t="shared" si="34"/>
        <v>6042.2010718711599</v>
      </c>
      <c r="Q206" s="8">
        <f t="shared" si="35"/>
        <v>2206.2295581002477</v>
      </c>
      <c r="R206" s="8">
        <f t="shared" si="37"/>
        <v>482486.63204988063</v>
      </c>
      <c r="AI206" s="32">
        <f t="shared" si="36"/>
        <v>45300.458333332841</v>
      </c>
      <c r="AJ206" s="33">
        <v>112.1</v>
      </c>
      <c r="AK206" s="33">
        <f>MIN(CalcoliFV!$AN$7,CalcoliFV!$AO$7+MAX(0,180-AJ206)+4)</f>
        <v>110</v>
      </c>
    </row>
    <row r="207" spans="6:37" x14ac:dyDescent="0.3">
      <c r="F207" s="3">
        <v>203</v>
      </c>
      <c r="G207" s="17">
        <f t="shared" si="33"/>
        <v>52171</v>
      </c>
      <c r="H207" s="13">
        <f t="shared" si="29"/>
        <v>69.728613113760574</v>
      </c>
      <c r="I207" s="7">
        <f>H207*FV!$B$29</f>
        <v>25025.163158035477</v>
      </c>
      <c r="J207" s="20">
        <f t="shared" si="31"/>
        <v>0.1308803764722222</v>
      </c>
      <c r="K207" s="20">
        <f t="shared" si="32"/>
        <v>0</v>
      </c>
      <c r="L207" s="19">
        <f>IF(FV!$F$11="Autoconsumo",FV!$I$13,0)</f>
        <v>0.25</v>
      </c>
      <c r="M207" s="7">
        <f>IF(FV!$F$11="Immissione",I207*J207,I207*J207*(1-FV!$F$13/100))+I207*K207*$C$20/100+L207*I207*FV!$F$13/100</f>
        <v>4765.796782455669</v>
      </c>
      <c r="N207" s="7">
        <f t="shared" si="30"/>
        <v>-739.02630606312175</v>
      </c>
      <c r="O207" s="8">
        <f>-IF(G207-$G$4&lt;=366*FV!$I$19,FV!$E$34,0)</f>
        <v>0</v>
      </c>
      <c r="P207" s="8">
        <f t="shared" si="34"/>
        <v>4026.7704763925472</v>
      </c>
      <c r="Q207" s="8">
        <f t="shared" si="35"/>
        <v>1463.0067814426766</v>
      </c>
      <c r="R207" s="8">
        <f t="shared" si="37"/>
        <v>483949.6388313233</v>
      </c>
      <c r="AI207" s="32">
        <f t="shared" si="36"/>
        <v>45300.499999999505</v>
      </c>
      <c r="AJ207" s="33">
        <v>104.97006</v>
      </c>
      <c r="AK207" s="33">
        <f>MIN(CalcoliFV!$AN$7,CalcoliFV!$AO$7+MAX(0,180-AJ207)+4)</f>
        <v>110</v>
      </c>
    </row>
    <row r="208" spans="6:37" x14ac:dyDescent="0.3">
      <c r="F208" s="3">
        <v>204</v>
      </c>
      <c r="G208" s="17">
        <f t="shared" si="33"/>
        <v>52201</v>
      </c>
      <c r="H208" s="13">
        <f t="shared" si="29"/>
        <v>62.379742082115037</v>
      </c>
      <c r="I208" s="7">
        <f>H208*FV!$B$29</f>
        <v>22387.699305222992</v>
      </c>
      <c r="J208" s="20">
        <f t="shared" si="31"/>
        <v>0.13563206087365615</v>
      </c>
      <c r="K208" s="20">
        <f t="shared" si="32"/>
        <v>0</v>
      </c>
      <c r="L208" s="19">
        <f>IF(FV!$F$11="Autoconsumo",FV!$I$13,0)</f>
        <v>0.25</v>
      </c>
      <c r="M208" s="7">
        <f>IF(FV!$F$11="Immissione",I208*J208,I208*J208*(1-FV!$F$13/100))+I208*K208*$C$20/100+L208*I208*FV!$F$13/100</f>
        <v>4316.7073106464313</v>
      </c>
      <c r="N208" s="7">
        <f t="shared" si="30"/>
        <v>-739.02630606312175</v>
      </c>
      <c r="O208" s="8">
        <f>-IF(G208-$G$4&lt;=366*FV!$I$19,FV!$E$34,0)</f>
        <v>0</v>
      </c>
      <c r="P208" s="8">
        <f t="shared" si="34"/>
        <v>3577.6810045833095</v>
      </c>
      <c r="Q208" s="8">
        <f t="shared" si="35"/>
        <v>1293.3766519578314</v>
      </c>
      <c r="R208" s="8">
        <f t="shared" si="37"/>
        <v>485243.01548328111</v>
      </c>
      <c r="AI208" s="32">
        <f t="shared" si="36"/>
        <v>45300.541666666169</v>
      </c>
      <c r="AJ208" s="33">
        <v>100.37</v>
      </c>
      <c r="AK208" s="33">
        <f>MIN(CalcoliFV!$AN$7,CalcoliFV!$AO$7+MAX(0,180-AJ208)+4)</f>
        <v>110</v>
      </c>
    </row>
    <row r="209" spans="6:37" x14ac:dyDescent="0.3">
      <c r="F209" s="3">
        <v>205</v>
      </c>
      <c r="G209" s="17">
        <f t="shared" si="33"/>
        <v>52232</v>
      </c>
      <c r="H209" s="13">
        <f t="shared" ref="H209:H244" si="38">H197*(1-$C$16/100)</f>
        <v>70.869311187206335</v>
      </c>
      <c r="I209" s="7">
        <f>H209*FV!$B$29</f>
        <v>25434.552562575394</v>
      </c>
      <c r="J209" s="20">
        <f t="shared" si="31"/>
        <v>9.9125363508064529E-2</v>
      </c>
      <c r="K209" s="20">
        <f t="shared" si="32"/>
        <v>0</v>
      </c>
      <c r="L209" s="19">
        <f>IF(FV!$F$11="Autoconsumo",FV!$I$13,0)</f>
        <v>0.25</v>
      </c>
      <c r="M209" s="7">
        <f>IF(FV!$F$11="Immissione",I209*J209,I209*J209*(1-FV!$F$13/100))+I209*K209*$C$20/100+L209*I209*FV!$F$13/100</f>
        <v>4439.9237045370546</v>
      </c>
      <c r="N209" s="7">
        <f t="shared" ref="N209:N244" si="39">N197*(1+$C$17/100)</f>
        <v>-753.80683218438423</v>
      </c>
      <c r="O209" s="8">
        <f>-IF(G209-$G$4&lt;=366*FV!$I$19,FV!$E$34,0)</f>
        <v>0</v>
      </c>
      <c r="P209" s="8">
        <f t="shared" si="34"/>
        <v>3686.1168723526703</v>
      </c>
      <c r="Q209" s="8">
        <f t="shared" si="35"/>
        <v>1325.9478419054892</v>
      </c>
      <c r="R209" s="8">
        <f t="shared" si="37"/>
        <v>486568.96332518657</v>
      </c>
      <c r="AI209" s="32">
        <f t="shared" si="36"/>
        <v>45300.583333332834</v>
      </c>
      <c r="AJ209" s="33">
        <v>100.82</v>
      </c>
      <c r="AK209" s="33">
        <f>MIN(CalcoliFV!$AN$7,CalcoliFV!$AO$7+MAX(0,180-AJ209)+4)</f>
        <v>110</v>
      </c>
    </row>
    <row r="210" spans="6:37" x14ac:dyDescent="0.3">
      <c r="F210" s="3">
        <v>206</v>
      </c>
      <c r="G210" s="17">
        <f t="shared" si="33"/>
        <v>52263</v>
      </c>
      <c r="H210" s="13">
        <f t="shared" si="38"/>
        <v>84.120858550607224</v>
      </c>
      <c r="I210" s="7">
        <f>H210*FV!$B$29</f>
        <v>30190.450035030619</v>
      </c>
      <c r="J210" s="20">
        <f t="shared" ref="J210:J244" si="40">J198</f>
        <v>8.7223887945402298E-2</v>
      </c>
      <c r="K210" s="20">
        <f t="shared" ref="K210:K244" si="41">K198</f>
        <v>0</v>
      </c>
      <c r="L210" s="19">
        <f>IF(FV!$F$11="Autoconsumo",FV!$I$13,0)</f>
        <v>0.25</v>
      </c>
      <c r="M210" s="7">
        <f>IF(FV!$F$11="Immissione",I210*J210,I210*J210*(1-FV!$F$13/100))+I210*K210*$C$20/100+L210*I210*FV!$F$13/100</f>
        <v>5090.4704698172163</v>
      </c>
      <c r="N210" s="7">
        <f t="shared" si="39"/>
        <v>-753.80683218438423</v>
      </c>
      <c r="O210" s="8">
        <f>-IF(G210-$G$4&lt;=366*FV!$I$19,FV!$E$34,0)</f>
        <v>0</v>
      </c>
      <c r="P210" s="8">
        <f t="shared" si="34"/>
        <v>4336.6636376328324</v>
      </c>
      <c r="Q210" s="8">
        <f t="shared" si="35"/>
        <v>1552.1976323901958</v>
      </c>
      <c r="R210" s="8">
        <f t="shared" si="37"/>
        <v>488121.16095757677</v>
      </c>
      <c r="AI210" s="32">
        <f t="shared" si="36"/>
        <v>45300.624999999498</v>
      </c>
      <c r="AJ210" s="33">
        <v>110</v>
      </c>
      <c r="AK210" s="33">
        <f>MIN(CalcoliFV!$AN$7,CalcoliFV!$AO$7+MAX(0,180-AJ210)+4)</f>
        <v>110</v>
      </c>
    </row>
    <row r="211" spans="6:37" x14ac:dyDescent="0.3">
      <c r="F211" s="3">
        <v>207</v>
      </c>
      <c r="G211" s="17">
        <f t="shared" si="33"/>
        <v>52291</v>
      </c>
      <c r="H211" s="13">
        <f t="shared" si="38"/>
        <v>111.79927670639047</v>
      </c>
      <c r="I211" s="7">
        <f>H211*FV!$B$29</f>
        <v>40124.061208032923</v>
      </c>
      <c r="J211" s="20">
        <f t="shared" si="40"/>
        <v>8.9228761612903107E-2</v>
      </c>
      <c r="K211" s="20">
        <f t="shared" si="41"/>
        <v>0</v>
      </c>
      <c r="L211" s="19">
        <f>IF(FV!$F$11="Autoconsumo",FV!$I$13,0)</f>
        <v>0.25</v>
      </c>
      <c r="M211" s="7">
        <f>IF(FV!$F$11="Immissione",I211*J211,I211*J211*(1-FV!$F$13/100))+I211*K211*$C$20/100+L211*I211*FV!$F$13/100</f>
        <v>6805.6177972406667</v>
      </c>
      <c r="N211" s="7">
        <f t="shared" si="39"/>
        <v>-753.80683218438423</v>
      </c>
      <c r="O211" s="8">
        <f>-IF(G211-$G$4&lt;=366*FV!$I$19,FV!$E$34,0)</f>
        <v>0</v>
      </c>
      <c r="P211" s="8">
        <f t="shared" si="34"/>
        <v>6051.8109650562828</v>
      </c>
      <c r="Q211" s="8">
        <f t="shared" si="35"/>
        <v>2155.3141011610637</v>
      </c>
      <c r="R211" s="8">
        <f t="shared" si="37"/>
        <v>490276.47505873785</v>
      </c>
      <c r="AI211" s="32">
        <f t="shared" si="36"/>
        <v>45300.666666666162</v>
      </c>
      <c r="AJ211" s="33">
        <v>116.55</v>
      </c>
      <c r="AK211" s="33">
        <f>MIN(CalcoliFV!$AN$7,CalcoliFV!$AO$7+MAX(0,180-AJ211)+4)</f>
        <v>110</v>
      </c>
    </row>
    <row r="212" spans="6:37" x14ac:dyDescent="0.3">
      <c r="F212" s="3">
        <v>208</v>
      </c>
      <c r="G212" s="17">
        <f t="shared" si="33"/>
        <v>52322</v>
      </c>
      <c r="H212" s="13">
        <f t="shared" si="38"/>
        <v>120.54691291445812</v>
      </c>
      <c r="I212" s="7">
        <f>H212*FV!$B$29</f>
        <v>43263.533134670608</v>
      </c>
      <c r="J212" s="20">
        <f t="shared" si="40"/>
        <v>8.69239064583332E-2</v>
      </c>
      <c r="K212" s="20">
        <f t="shared" si="41"/>
        <v>0</v>
      </c>
      <c r="L212" s="19">
        <f>IF(FV!$F$11="Autoconsumo",FV!$I$13,0)</f>
        <v>0.25</v>
      </c>
      <c r="M212" s="7">
        <f>IF(FV!$F$11="Immissione",I212*J212,I212*J212*(1-FV!$F$13/100))+I212*K212*$C$20/100+L212*I212*FV!$F$13/100</f>
        <v>7288.2592954613792</v>
      </c>
      <c r="N212" s="7">
        <f t="shared" si="39"/>
        <v>-753.80683218438423</v>
      </c>
      <c r="O212" s="8">
        <f>-IF(G212-$G$4&lt;=366*FV!$I$19,FV!$E$34,0)</f>
        <v>0</v>
      </c>
      <c r="P212" s="8">
        <f t="shared" si="34"/>
        <v>6534.4524632769953</v>
      </c>
      <c r="Q212" s="8">
        <f t="shared" si="35"/>
        <v>2315.6256819519172</v>
      </c>
      <c r="R212" s="8">
        <f t="shared" si="37"/>
        <v>492592.10074068978</v>
      </c>
      <c r="AI212" s="32">
        <f t="shared" si="36"/>
        <v>45300.708333332826</v>
      </c>
      <c r="AJ212" s="33">
        <v>127.36266999999999</v>
      </c>
      <c r="AK212" s="33">
        <f>MIN(CalcoliFV!$AN$7,CalcoliFV!$AO$7+MAX(0,180-AJ212)+4)</f>
        <v>110</v>
      </c>
    </row>
    <row r="213" spans="6:37" x14ac:dyDescent="0.3">
      <c r="F213" s="3">
        <v>209</v>
      </c>
      <c r="G213" s="17">
        <f t="shared" si="33"/>
        <v>52352</v>
      </c>
      <c r="H213" s="13">
        <f t="shared" si="38"/>
        <v>125.8672701158777</v>
      </c>
      <c r="I213" s="7">
        <f>H213*FV!$B$29</f>
        <v>45172.976060307672</v>
      </c>
      <c r="J213" s="20">
        <f t="shared" si="40"/>
        <v>9.5647650322580477E-2</v>
      </c>
      <c r="K213" s="20">
        <f t="shared" si="41"/>
        <v>0</v>
      </c>
      <c r="L213" s="19">
        <f>IF(FV!$F$11="Autoconsumo",FV!$I$13,0)</f>
        <v>0.25</v>
      </c>
      <c r="M213" s="7">
        <f>IF(FV!$F$11="Immissione",I213*J213,I213*J213*(1-FV!$F$13/100))+I213*K213*$C$20/100+L213*I213*FV!$F$13/100</f>
        <v>7806.9665166617633</v>
      </c>
      <c r="N213" s="7">
        <f t="shared" si="39"/>
        <v>-753.80683218438423</v>
      </c>
      <c r="O213" s="8">
        <f>-IF(G213-$G$4&lt;=366*FV!$I$19,FV!$E$34,0)</f>
        <v>0</v>
      </c>
      <c r="P213" s="8">
        <f t="shared" si="34"/>
        <v>7053.1596844773794</v>
      </c>
      <c r="Q213" s="8">
        <f t="shared" si="35"/>
        <v>2487.0058643218417</v>
      </c>
      <c r="R213" s="8">
        <f t="shared" si="37"/>
        <v>495079.10660501162</v>
      </c>
      <c r="AI213" s="32">
        <f t="shared" si="36"/>
        <v>45300.749999999491</v>
      </c>
      <c r="AJ213" s="33">
        <v>137.35077999999999</v>
      </c>
      <c r="AK213" s="33">
        <f>MIN(CalcoliFV!$AN$7,CalcoliFV!$AO$7+MAX(0,180-AJ213)+4)</f>
        <v>110</v>
      </c>
    </row>
    <row r="214" spans="6:37" x14ac:dyDescent="0.3">
      <c r="F214" s="3">
        <v>210</v>
      </c>
      <c r="G214" s="17">
        <f t="shared" si="33"/>
        <v>52383</v>
      </c>
      <c r="H214" s="13">
        <f t="shared" si="38"/>
        <v>131.23248699015912</v>
      </c>
      <c r="I214" s="7">
        <f>H214*FV!$B$29</f>
        <v>47098.518841978759</v>
      </c>
      <c r="J214" s="20">
        <f t="shared" si="40"/>
        <v>0.10593118804166643</v>
      </c>
      <c r="K214" s="20">
        <f t="shared" si="41"/>
        <v>0</v>
      </c>
      <c r="L214" s="19">
        <f>IF(FV!$F$11="Autoconsumo",FV!$I$13,0)</f>
        <v>0.25</v>
      </c>
      <c r="M214" s="7">
        <f>IF(FV!$F$11="Immissione",I214*J214,I214*J214*(1-FV!$F$13/100))+I214*K214*$C$20/100+L214*I214*FV!$F$13/100</f>
        <v>8381.9158832141547</v>
      </c>
      <c r="N214" s="7">
        <f t="shared" si="39"/>
        <v>-753.80683218438423</v>
      </c>
      <c r="O214" s="8">
        <f>-IF(G214-$G$4&lt;=366*FV!$I$19,FV!$E$34,0)</f>
        <v>0</v>
      </c>
      <c r="P214" s="8">
        <f t="shared" si="34"/>
        <v>7628.1090510297709</v>
      </c>
      <c r="Q214" s="8">
        <f t="shared" si="35"/>
        <v>2676.3562640763989</v>
      </c>
      <c r="R214" s="8">
        <f t="shared" si="37"/>
        <v>497755.46286908799</v>
      </c>
      <c r="AI214" s="32">
        <f t="shared" si="36"/>
        <v>45300.791666666155</v>
      </c>
      <c r="AJ214" s="33">
        <v>137.00434999999999</v>
      </c>
      <c r="AK214" s="33">
        <f>MIN(CalcoliFV!$AN$7,CalcoliFV!$AO$7+MAX(0,180-AJ214)+4)</f>
        <v>110</v>
      </c>
    </row>
    <row r="215" spans="6:37" x14ac:dyDescent="0.3">
      <c r="F215" s="3">
        <v>211</v>
      </c>
      <c r="G215" s="17">
        <f t="shared" si="33"/>
        <v>52413</v>
      </c>
      <c r="H215" s="13">
        <f t="shared" si="38"/>
        <v>142.87805806510463</v>
      </c>
      <c r="I215" s="7">
        <f>H215*FV!$B$29</f>
        <v>51278.041468415417</v>
      </c>
      <c r="J215" s="20">
        <f t="shared" si="40"/>
        <v>0.11805046752688156</v>
      </c>
      <c r="K215" s="20">
        <f t="shared" si="41"/>
        <v>0</v>
      </c>
      <c r="L215" s="19">
        <f>IF(FV!$F$11="Autoconsumo",FV!$I$13,0)</f>
        <v>0.25</v>
      </c>
      <c r="M215" s="7">
        <f>IF(FV!$F$11="Immissione",I215*J215,I215*J215*(1-FV!$F$13/100))+I215*K215*$C$20/100+L215*I215*FV!$F$13/100</f>
        <v>9436.4535681565576</v>
      </c>
      <c r="N215" s="7">
        <f t="shared" si="39"/>
        <v>-753.80683218438423</v>
      </c>
      <c r="O215" s="8">
        <f>-IF(G215-$G$4&lt;=366*FV!$I$19,FV!$E$34,0)</f>
        <v>0</v>
      </c>
      <c r="P215" s="8">
        <f t="shared" si="34"/>
        <v>8682.6467359721737</v>
      </c>
      <c r="Q215" s="8">
        <f t="shared" si="35"/>
        <v>3031.1895913019503</v>
      </c>
      <c r="R215" s="8">
        <f t="shared" si="37"/>
        <v>500786.65246038995</v>
      </c>
      <c r="AI215" s="32">
        <f t="shared" si="36"/>
        <v>45300.833333332819</v>
      </c>
      <c r="AJ215" s="33">
        <v>130.05000000000001</v>
      </c>
      <c r="AK215" s="33">
        <f>MIN(CalcoliFV!$AN$7,CalcoliFV!$AO$7+MAX(0,180-AJ215)+4)</f>
        <v>110</v>
      </c>
    </row>
    <row r="216" spans="6:37" x14ac:dyDescent="0.3">
      <c r="F216" s="3">
        <v>212</v>
      </c>
      <c r="G216" s="17">
        <f t="shared" si="33"/>
        <v>52444</v>
      </c>
      <c r="H216" s="13">
        <f t="shared" si="38"/>
        <v>139.16367715214054</v>
      </c>
      <c r="I216" s="7">
        <f>H216*FV!$B$29</f>
        <v>49944.973388796963</v>
      </c>
      <c r="J216" s="20">
        <f t="shared" si="40"/>
        <v>0.13150068354838709</v>
      </c>
      <c r="K216" s="20">
        <f t="shared" si="41"/>
        <v>0</v>
      </c>
      <c r="L216" s="19">
        <f>IF(FV!$F$11="Autoconsumo",FV!$I$13,0)</f>
        <v>0.25</v>
      </c>
      <c r="M216" s="7">
        <f>IF(FV!$F$11="Immissione",I216*J216,I216*J216*(1-FV!$F$13/100))+I216*K216*$C$20/100+L216*I216*FV!$F$13/100</f>
        <v>9527.0207438160214</v>
      </c>
      <c r="N216" s="7">
        <f t="shared" si="39"/>
        <v>-753.80683218438423</v>
      </c>
      <c r="O216" s="8">
        <f>-IF(G216-$G$4&lt;=366*FV!$I$19,FV!$E$34,0)</f>
        <v>0</v>
      </c>
      <c r="P216" s="8">
        <f t="shared" si="34"/>
        <v>8773.2139116316375</v>
      </c>
      <c r="Q216" s="8">
        <f t="shared" si="35"/>
        <v>3047.5695541505361</v>
      </c>
      <c r="R216" s="8">
        <f t="shared" si="37"/>
        <v>503834.22201454046</v>
      </c>
      <c r="AI216" s="32">
        <f t="shared" si="36"/>
        <v>45300.874999999483</v>
      </c>
      <c r="AJ216" s="33">
        <v>117.67376</v>
      </c>
      <c r="AK216" s="33">
        <f>MIN(CalcoliFV!$AN$7,CalcoliFV!$AO$7+MAX(0,180-AJ216)+4)</f>
        <v>110</v>
      </c>
    </row>
    <row r="217" spans="6:37" x14ac:dyDescent="0.3">
      <c r="F217" s="3">
        <v>213</v>
      </c>
      <c r="G217" s="17">
        <f t="shared" si="33"/>
        <v>52475</v>
      </c>
      <c r="H217" s="13">
        <f t="shared" si="38"/>
        <v>119.73046686837178</v>
      </c>
      <c r="I217" s="7">
        <f>H217*FV!$B$29</f>
        <v>42970.515754851083</v>
      </c>
      <c r="J217" s="20">
        <f t="shared" si="40"/>
        <v>0.11820054572222222</v>
      </c>
      <c r="K217" s="20">
        <f t="shared" si="41"/>
        <v>0</v>
      </c>
      <c r="L217" s="19">
        <f>IF(FV!$F$11="Autoconsumo",FV!$I$13,0)</f>
        <v>0.25</v>
      </c>
      <c r="M217" s="7">
        <f>IF(FV!$F$11="Immissione",I217*J217,I217*J217*(1-FV!$F$13/100))+I217*K217*$C$20/100+L217*I217*FV!$F$13/100</f>
        <v>7910.8836754507583</v>
      </c>
      <c r="N217" s="7">
        <f t="shared" si="39"/>
        <v>-753.80683218438423</v>
      </c>
      <c r="O217" s="8">
        <f>-IF(G217-$G$4&lt;=366*FV!$I$19,FV!$E$34,0)</f>
        <v>0</v>
      </c>
      <c r="P217" s="8">
        <f t="shared" si="34"/>
        <v>7157.0768432663745</v>
      </c>
      <c r="Q217" s="8">
        <f t="shared" si="35"/>
        <v>2473.7996627893945</v>
      </c>
      <c r="R217" s="8">
        <f t="shared" si="37"/>
        <v>506308.02167732985</v>
      </c>
      <c r="AI217" s="32">
        <f t="shared" si="36"/>
        <v>45300.916666666148</v>
      </c>
      <c r="AJ217" s="33">
        <v>110.99</v>
      </c>
      <c r="AK217" s="33">
        <f>MIN(CalcoliFV!$AN$7,CalcoliFV!$AO$7+MAX(0,180-AJ217)+4)</f>
        <v>110</v>
      </c>
    </row>
    <row r="218" spans="6:37" x14ac:dyDescent="0.3">
      <c r="F218" s="3">
        <v>214</v>
      </c>
      <c r="G218" s="17">
        <f t="shared" si="33"/>
        <v>52505</v>
      </c>
      <c r="H218" s="13">
        <f t="shared" si="38"/>
        <v>102.15444704108512</v>
      </c>
      <c r="I218" s="7">
        <f>H218*FV!$B$29</f>
        <v>36662.592160714456</v>
      </c>
      <c r="J218" s="20">
        <f t="shared" si="40"/>
        <v>0.11807660579301078</v>
      </c>
      <c r="K218" s="20">
        <f t="shared" si="41"/>
        <v>0</v>
      </c>
      <c r="L218" s="19">
        <f>IF(FV!$F$11="Autoconsumo",FV!$I$13,0)</f>
        <v>0.25</v>
      </c>
      <c r="M218" s="7">
        <f>IF(FV!$F$11="Immissione",I218*J218,I218*J218*(1-FV!$F$13/100))+I218*K218*$C$20/100+L218*I218*FV!$F$13/100</f>
        <v>6747.3212410446113</v>
      </c>
      <c r="N218" s="7">
        <f t="shared" si="39"/>
        <v>-753.80683218438423</v>
      </c>
      <c r="O218" s="8">
        <f>-IF(G218-$G$4&lt;=366*FV!$I$19,FV!$E$34,0)</f>
        <v>0</v>
      </c>
      <c r="P218" s="8">
        <f t="shared" si="34"/>
        <v>5993.5144088602274</v>
      </c>
      <c r="Q218" s="8">
        <f t="shared" si="35"/>
        <v>2061.3148778119648</v>
      </c>
      <c r="R218" s="8">
        <f t="shared" si="37"/>
        <v>508369.33655514184</v>
      </c>
      <c r="AI218" s="32">
        <f t="shared" si="36"/>
        <v>45300.958333332812</v>
      </c>
      <c r="AJ218" s="33">
        <v>105.61</v>
      </c>
      <c r="AK218" s="33">
        <f>MIN(CalcoliFV!$AN$7,CalcoliFV!$AO$7+MAX(0,180-AJ218)+4)</f>
        <v>110</v>
      </c>
    </row>
    <row r="219" spans="6:37" x14ac:dyDescent="0.3">
      <c r="F219" s="3">
        <v>215</v>
      </c>
      <c r="G219" s="17">
        <f t="shared" si="33"/>
        <v>52536</v>
      </c>
      <c r="H219" s="13">
        <f t="shared" si="38"/>
        <v>69.379970048191765</v>
      </c>
      <c r="I219" s="7">
        <f>H219*FV!$B$29</f>
        <v>24900.037342245298</v>
      </c>
      <c r="J219" s="20">
        <f t="shared" si="40"/>
        <v>0.1308803764722222</v>
      </c>
      <c r="K219" s="20">
        <f t="shared" si="41"/>
        <v>0</v>
      </c>
      <c r="L219" s="19">
        <f>IF(FV!$F$11="Autoconsumo",FV!$I$13,0)</f>
        <v>0.25</v>
      </c>
      <c r="M219" s="7">
        <f>IF(FV!$F$11="Immissione",I219*J219,I219*J219*(1-FV!$F$13/100))+I219*K219*$C$20/100+L219*I219*FV!$F$13/100</f>
        <v>4741.96779854339</v>
      </c>
      <c r="N219" s="7">
        <f t="shared" si="39"/>
        <v>-753.80683218438423</v>
      </c>
      <c r="O219" s="8">
        <f>-IF(G219-$G$4&lt;=366*FV!$I$19,FV!$E$34,0)</f>
        <v>0</v>
      </c>
      <c r="P219" s="8">
        <f t="shared" si="34"/>
        <v>3988.1609663590057</v>
      </c>
      <c r="Q219" s="8">
        <f t="shared" si="35"/>
        <v>1364.8012164934312</v>
      </c>
      <c r="R219" s="8">
        <f t="shared" si="37"/>
        <v>509734.13777163526</v>
      </c>
      <c r="AI219" s="32">
        <f t="shared" si="36"/>
        <v>45300.999999999476</v>
      </c>
      <c r="AJ219" s="33">
        <v>103.46</v>
      </c>
      <c r="AK219" s="33">
        <f>MIN(CalcoliFV!$AN$7,CalcoliFV!$AO$7+MAX(0,180-AJ219)+4)</f>
        <v>110</v>
      </c>
    </row>
    <row r="220" spans="6:37" x14ac:dyDescent="0.3">
      <c r="F220" s="3">
        <v>216</v>
      </c>
      <c r="G220" s="17">
        <f t="shared" si="33"/>
        <v>52566</v>
      </c>
      <c r="H220" s="13">
        <f t="shared" si="38"/>
        <v>62.067843371704463</v>
      </c>
      <c r="I220" s="7">
        <f>H220*FV!$B$29</f>
        <v>22275.760808696876</v>
      </c>
      <c r="J220" s="20">
        <f t="shared" si="40"/>
        <v>0.13563206087365615</v>
      </c>
      <c r="K220" s="20">
        <f t="shared" si="41"/>
        <v>0</v>
      </c>
      <c r="L220" s="19">
        <f>IF(FV!$F$11="Autoconsumo",FV!$I$13,0)</f>
        <v>0.25</v>
      </c>
      <c r="M220" s="7">
        <f>IF(FV!$F$11="Immissione",I220*J220,I220*J220*(1-FV!$F$13/100))+I220*K220*$C$20/100+L220*I220*FV!$F$13/100</f>
        <v>4295.1237740931992</v>
      </c>
      <c r="N220" s="7">
        <f t="shared" si="39"/>
        <v>-753.80683218438423</v>
      </c>
      <c r="O220" s="8">
        <f>-IF(G220-$G$4&lt;=366*FV!$I$19,FV!$E$34,0)</f>
        <v>0</v>
      </c>
      <c r="P220" s="8">
        <f t="shared" si="34"/>
        <v>3541.3169419088149</v>
      </c>
      <c r="Q220" s="8">
        <f t="shared" si="35"/>
        <v>1205.8560251752322</v>
      </c>
      <c r="R220" s="8">
        <f t="shared" si="37"/>
        <v>510939.99379681051</v>
      </c>
      <c r="AI220" s="32">
        <f t="shared" si="36"/>
        <v>45301.04166666614</v>
      </c>
      <c r="AJ220" s="33">
        <v>97.97</v>
      </c>
      <c r="AK220" s="33">
        <f>MIN(CalcoliFV!$AN$7,CalcoliFV!$AO$7+MAX(0,180-AJ220)+4)</f>
        <v>110</v>
      </c>
    </row>
    <row r="221" spans="6:37" x14ac:dyDescent="0.3">
      <c r="F221" s="3">
        <v>217</v>
      </c>
      <c r="G221" s="17">
        <f t="shared" si="33"/>
        <v>52597</v>
      </c>
      <c r="H221" s="13">
        <f t="shared" si="38"/>
        <v>70.514964631270303</v>
      </c>
      <c r="I221" s="7">
        <f>H221*FV!$B$29</f>
        <v>25307.379799762519</v>
      </c>
      <c r="J221" s="20">
        <f t="shared" si="40"/>
        <v>9.9125363508064529E-2</v>
      </c>
      <c r="K221" s="20">
        <f t="shared" si="41"/>
        <v>0</v>
      </c>
      <c r="L221" s="19">
        <f>IF(FV!$F$11="Autoconsumo",FV!$I$13,0)</f>
        <v>0.25</v>
      </c>
      <c r="M221" s="7">
        <f>IF(FV!$F$11="Immissione",I221*J221,I221*J221*(1-FV!$F$13/100))+I221*K221*$C$20/100+L221*I221*FV!$F$13/100</f>
        <v>4417.7240860143693</v>
      </c>
      <c r="N221" s="7">
        <f t="shared" si="39"/>
        <v>-768.88296882807197</v>
      </c>
      <c r="O221" s="8">
        <f>-IF(G221-$G$4&lt;=366*FV!$I$19,FV!$E$34,0)</f>
        <v>0</v>
      </c>
      <c r="P221" s="8">
        <f t="shared" si="34"/>
        <v>3648.8411171862972</v>
      </c>
      <c r="Q221" s="8">
        <f t="shared" si="35"/>
        <v>1236.2877101424795</v>
      </c>
      <c r="R221" s="8">
        <f t="shared" si="37"/>
        <v>512176.281506953</v>
      </c>
      <c r="AI221" s="32">
        <f t="shared" si="36"/>
        <v>45301.083333332805</v>
      </c>
      <c r="AJ221" s="33">
        <v>92.9</v>
      </c>
      <c r="AK221" s="33">
        <f>MIN(CalcoliFV!$AN$7,CalcoliFV!$AO$7+MAX(0,180-AJ221)+4)</f>
        <v>110</v>
      </c>
    </row>
    <row r="222" spans="6:37" x14ac:dyDescent="0.3">
      <c r="F222" s="3">
        <v>218</v>
      </c>
      <c r="G222" s="17">
        <f t="shared" si="33"/>
        <v>52628</v>
      </c>
      <c r="H222" s="13">
        <f t="shared" si="38"/>
        <v>83.700254257854183</v>
      </c>
      <c r="I222" s="7">
        <f>H222*FV!$B$29</f>
        <v>30039.497784855463</v>
      </c>
      <c r="J222" s="20">
        <f t="shared" si="40"/>
        <v>8.7223887945402298E-2</v>
      </c>
      <c r="K222" s="20">
        <f t="shared" si="41"/>
        <v>0</v>
      </c>
      <c r="L222" s="19">
        <f>IF(FV!$F$11="Autoconsumo",FV!$I$13,0)</f>
        <v>0.25</v>
      </c>
      <c r="M222" s="7">
        <f>IF(FV!$F$11="Immissione",I222*J222,I222*J222*(1-FV!$F$13/100))+I222*K222*$C$20/100+L222*I222*FV!$F$13/100</f>
        <v>5065.0181174681293</v>
      </c>
      <c r="N222" s="7">
        <f t="shared" si="39"/>
        <v>-768.88296882807197</v>
      </c>
      <c r="O222" s="8">
        <f>-IF(G222-$G$4&lt;=366*FV!$I$19,FV!$E$34,0)</f>
        <v>0</v>
      </c>
      <c r="P222" s="8">
        <f t="shared" si="34"/>
        <v>4296.1351486400572</v>
      </c>
      <c r="Q222" s="8">
        <f t="shared" si="35"/>
        <v>1448.3598329148374</v>
      </c>
      <c r="R222" s="8">
        <f t="shared" si="37"/>
        <v>513624.64133986784</v>
      </c>
      <c r="AI222" s="32">
        <f t="shared" si="36"/>
        <v>45301.124999999469</v>
      </c>
      <c r="AJ222" s="33">
        <v>91.29</v>
      </c>
      <c r="AK222" s="33">
        <f>MIN(CalcoliFV!$AN$7,CalcoliFV!$AO$7+MAX(0,180-AJ222)+4)</f>
        <v>110</v>
      </c>
    </row>
    <row r="223" spans="6:37" x14ac:dyDescent="0.3">
      <c r="F223" s="3">
        <v>219</v>
      </c>
      <c r="G223" s="17">
        <f t="shared" si="33"/>
        <v>52657</v>
      </c>
      <c r="H223" s="13">
        <f t="shared" si="38"/>
        <v>111.24028032285852</v>
      </c>
      <c r="I223" s="7">
        <f>H223*FV!$B$29</f>
        <v>39923.440901992763</v>
      </c>
      <c r="J223" s="20">
        <f t="shared" si="40"/>
        <v>8.9228761612903107E-2</v>
      </c>
      <c r="K223" s="20">
        <f t="shared" si="41"/>
        <v>0</v>
      </c>
      <c r="L223" s="19">
        <f>IF(FV!$F$11="Autoconsumo",FV!$I$13,0)</f>
        <v>0.25</v>
      </c>
      <c r="M223" s="7">
        <f>IF(FV!$F$11="Immissione",I223*J223,I223*J223*(1-FV!$F$13/100))+I223*K223*$C$20/100+L223*I223*FV!$F$13/100</f>
        <v>6771.5897082544643</v>
      </c>
      <c r="N223" s="7">
        <f t="shared" si="39"/>
        <v>-768.88296882807197</v>
      </c>
      <c r="O223" s="8">
        <f>-IF(G223-$G$4&lt;=366*FV!$I$19,FV!$E$34,0)</f>
        <v>0</v>
      </c>
      <c r="P223" s="8">
        <f t="shared" si="34"/>
        <v>6002.7067394263922</v>
      </c>
      <c r="Q223" s="8">
        <f t="shared" si="35"/>
        <v>2013.6296705819746</v>
      </c>
      <c r="R223" s="8">
        <f t="shared" si="37"/>
        <v>515638.2710104498</v>
      </c>
      <c r="AI223" s="32">
        <f t="shared" si="36"/>
        <v>45301.166666666133</v>
      </c>
      <c r="AJ223" s="33">
        <v>92.2</v>
      </c>
      <c r="AK223" s="33">
        <f>MIN(CalcoliFV!$AN$7,CalcoliFV!$AO$7+MAX(0,180-AJ223)+4)</f>
        <v>110</v>
      </c>
    </row>
    <row r="224" spans="6:37" x14ac:dyDescent="0.3">
      <c r="F224" s="3">
        <v>220</v>
      </c>
      <c r="G224" s="17">
        <f t="shared" si="33"/>
        <v>52688</v>
      </c>
      <c r="H224" s="13">
        <f t="shared" si="38"/>
        <v>119.94417834988583</v>
      </c>
      <c r="I224" s="7">
        <f>H224*FV!$B$29</f>
        <v>43047.215468997259</v>
      </c>
      <c r="J224" s="20">
        <f t="shared" si="40"/>
        <v>8.69239064583332E-2</v>
      </c>
      <c r="K224" s="20">
        <f t="shared" si="41"/>
        <v>0</v>
      </c>
      <c r="L224" s="19">
        <f>IF(FV!$F$11="Autoconsumo",FV!$I$13,0)</f>
        <v>0.25</v>
      </c>
      <c r="M224" s="7">
        <f>IF(FV!$F$11="Immissione",I224*J224,I224*J224*(1-FV!$F$13/100))+I224*K224*$C$20/100+L224*I224*FV!$F$13/100</f>
        <v>7251.8179989840737</v>
      </c>
      <c r="N224" s="7">
        <f t="shared" si="39"/>
        <v>-768.88296882807197</v>
      </c>
      <c r="O224" s="8">
        <f>-IF(G224-$G$4&lt;=366*FV!$I$19,FV!$E$34,0)</f>
        <v>0</v>
      </c>
      <c r="P224" s="8">
        <f t="shared" si="34"/>
        <v>6482.9350301560016</v>
      </c>
      <c r="Q224" s="8">
        <f t="shared" si="35"/>
        <v>2163.9044640169213</v>
      </c>
      <c r="R224" s="8">
        <f t="shared" si="37"/>
        <v>517802.1754744667</v>
      </c>
      <c r="AI224" s="32">
        <f t="shared" si="36"/>
        <v>45301.208333332797</v>
      </c>
      <c r="AJ224" s="33">
        <v>91.29</v>
      </c>
      <c r="AK224" s="33">
        <f>MIN(CalcoliFV!$AN$7,CalcoliFV!$AO$7+MAX(0,180-AJ224)+4)</f>
        <v>110</v>
      </c>
    </row>
    <row r="225" spans="6:37" x14ac:dyDescent="0.3">
      <c r="F225" s="3">
        <v>221</v>
      </c>
      <c r="G225" s="17">
        <f t="shared" si="33"/>
        <v>52718</v>
      </c>
      <c r="H225" s="13">
        <f t="shared" si="38"/>
        <v>125.23793376529831</v>
      </c>
      <c r="I225" s="7">
        <f>H225*FV!$B$29</f>
        <v>44947.111180006134</v>
      </c>
      <c r="J225" s="20">
        <f t="shared" si="40"/>
        <v>9.5647650322580477E-2</v>
      </c>
      <c r="K225" s="20">
        <f t="shared" si="41"/>
        <v>0</v>
      </c>
      <c r="L225" s="19">
        <f>IF(FV!$F$11="Autoconsumo",FV!$I$13,0)</f>
        <v>0.25</v>
      </c>
      <c r="M225" s="7">
        <f>IF(FV!$F$11="Immissione",I225*J225,I225*J225*(1-FV!$F$13/100))+I225*K225*$C$20/100+L225*I225*FV!$F$13/100</f>
        <v>7767.9316840784541</v>
      </c>
      <c r="N225" s="7">
        <f t="shared" si="39"/>
        <v>-768.88296882807197</v>
      </c>
      <c r="O225" s="8">
        <f>-IF(G225-$G$4&lt;=366*FV!$I$19,FV!$E$34,0)</f>
        <v>0</v>
      </c>
      <c r="P225" s="8">
        <f t="shared" si="34"/>
        <v>6999.048715250382</v>
      </c>
      <c r="Q225" s="8">
        <f t="shared" si="35"/>
        <v>2324.5525480338088</v>
      </c>
      <c r="R225" s="8">
        <f t="shared" si="37"/>
        <v>520126.72802250052</v>
      </c>
      <c r="AI225" s="32">
        <f t="shared" si="36"/>
        <v>45301.249999999462</v>
      </c>
      <c r="AJ225" s="33">
        <v>99.5</v>
      </c>
      <c r="AK225" s="33">
        <f>MIN(CalcoliFV!$AN$7,CalcoliFV!$AO$7+MAX(0,180-AJ225)+4)</f>
        <v>110</v>
      </c>
    </row>
    <row r="226" spans="6:37" x14ac:dyDescent="0.3">
      <c r="F226" s="3">
        <v>222</v>
      </c>
      <c r="G226" s="17">
        <f t="shared" si="33"/>
        <v>52749</v>
      </c>
      <c r="H226" s="13">
        <f t="shared" si="38"/>
        <v>130.57632455520832</v>
      </c>
      <c r="I226" s="7">
        <f>H226*FV!$B$29</f>
        <v>46863.026247768867</v>
      </c>
      <c r="J226" s="20">
        <f t="shared" si="40"/>
        <v>0.10593118804166643</v>
      </c>
      <c r="K226" s="20">
        <f t="shared" si="41"/>
        <v>0</v>
      </c>
      <c r="L226" s="19">
        <f>IF(FV!$F$11="Autoconsumo",FV!$I$13,0)</f>
        <v>0.25</v>
      </c>
      <c r="M226" s="7">
        <f>IF(FV!$F$11="Immissione",I226*J226,I226*J226*(1-FV!$F$13/100))+I226*K226*$C$20/100+L226*I226*FV!$F$13/100</f>
        <v>8340.0063037980854</v>
      </c>
      <c r="N226" s="7">
        <f t="shared" si="39"/>
        <v>-768.88296882807197</v>
      </c>
      <c r="O226" s="8">
        <f>-IF(G226-$G$4&lt;=366*FV!$I$19,FV!$E$34,0)</f>
        <v>0</v>
      </c>
      <c r="P226" s="8">
        <f t="shared" si="34"/>
        <v>7571.1233349700133</v>
      </c>
      <c r="Q226" s="8">
        <f t="shared" si="35"/>
        <v>2502.0420888467957</v>
      </c>
      <c r="R226" s="8">
        <f t="shared" si="37"/>
        <v>522628.77011134732</v>
      </c>
      <c r="AI226" s="32">
        <f t="shared" si="36"/>
        <v>45301.291666666126</v>
      </c>
      <c r="AJ226" s="33">
        <v>108.96</v>
      </c>
      <c r="AK226" s="33">
        <f>MIN(CalcoliFV!$AN$7,CalcoliFV!$AO$7+MAX(0,180-AJ226)+4)</f>
        <v>110</v>
      </c>
    </row>
    <row r="227" spans="6:37" x14ac:dyDescent="0.3">
      <c r="F227" s="3">
        <v>223</v>
      </c>
      <c r="G227" s="17">
        <f t="shared" si="33"/>
        <v>52779</v>
      </c>
      <c r="H227" s="13">
        <f t="shared" si="38"/>
        <v>142.1636677747791</v>
      </c>
      <c r="I227" s="7">
        <f>H227*FV!$B$29</f>
        <v>51021.651261073341</v>
      </c>
      <c r="J227" s="20">
        <f t="shared" si="40"/>
        <v>0.11805046752688156</v>
      </c>
      <c r="K227" s="20">
        <f t="shared" si="41"/>
        <v>0</v>
      </c>
      <c r="L227" s="19">
        <f>IF(FV!$F$11="Autoconsumo",FV!$I$13,0)</f>
        <v>0.25</v>
      </c>
      <c r="M227" s="7">
        <f>IF(FV!$F$11="Immissione",I227*J227,I227*J227*(1-FV!$F$13/100))+I227*K227*$C$20/100+L227*I227*FV!$F$13/100</f>
        <v>9389.2713003157751</v>
      </c>
      <c r="N227" s="7">
        <f t="shared" si="39"/>
        <v>-768.88296882807197</v>
      </c>
      <c r="O227" s="8">
        <f>-IF(G227-$G$4&lt;=366*FV!$I$19,FV!$E$34,0)</f>
        <v>0</v>
      </c>
      <c r="P227" s="8">
        <f t="shared" si="34"/>
        <v>8620.3883314877039</v>
      </c>
      <c r="Q227" s="8">
        <f t="shared" si="35"/>
        <v>2834.6213814829225</v>
      </c>
      <c r="R227" s="8">
        <f t="shared" si="37"/>
        <v>525463.39149283024</v>
      </c>
      <c r="AI227" s="32">
        <f t="shared" si="36"/>
        <v>45301.33333333279</v>
      </c>
      <c r="AJ227" s="33">
        <v>120</v>
      </c>
      <c r="AK227" s="33">
        <f>MIN(CalcoliFV!$AN$7,CalcoliFV!$AO$7+MAX(0,180-AJ227)+4)</f>
        <v>110</v>
      </c>
    </row>
    <row r="228" spans="6:37" x14ac:dyDescent="0.3">
      <c r="F228" s="3">
        <v>224</v>
      </c>
      <c r="G228" s="17">
        <f t="shared" si="33"/>
        <v>52810</v>
      </c>
      <c r="H228" s="13">
        <f t="shared" si="38"/>
        <v>138.46785876637983</v>
      </c>
      <c r="I228" s="7">
        <f>H228*FV!$B$29</f>
        <v>49695.248521852976</v>
      </c>
      <c r="J228" s="20">
        <f t="shared" si="40"/>
        <v>0.13150068354838709</v>
      </c>
      <c r="K228" s="20">
        <f t="shared" si="41"/>
        <v>0</v>
      </c>
      <c r="L228" s="19">
        <f>IF(FV!$F$11="Autoconsumo",FV!$I$13,0)</f>
        <v>0.25</v>
      </c>
      <c r="M228" s="7">
        <f>IF(FV!$F$11="Immissione",I228*J228,I228*J228*(1-FV!$F$13/100))+I228*K228*$C$20/100+L228*I228*FV!$F$13/100</f>
        <v>9479.3856400969416</v>
      </c>
      <c r="N228" s="7">
        <f t="shared" si="39"/>
        <v>-768.88296882807197</v>
      </c>
      <c r="O228" s="8">
        <f>-IF(G228-$G$4&lt;=366*FV!$I$19,FV!$E$34,0)</f>
        <v>0</v>
      </c>
      <c r="P228" s="8">
        <f t="shared" si="34"/>
        <v>8710.5026712688705</v>
      </c>
      <c r="Q228" s="8">
        <f t="shared" si="35"/>
        <v>2850.0034439906153</v>
      </c>
      <c r="R228" s="8">
        <f t="shared" si="37"/>
        <v>528313.39493682084</v>
      </c>
      <c r="AI228" s="32">
        <f t="shared" si="36"/>
        <v>45301.374999999454</v>
      </c>
      <c r="AJ228" s="33">
        <v>139.19999999999999</v>
      </c>
      <c r="AK228" s="33">
        <f>MIN(CalcoliFV!$AN$7,CalcoliFV!$AO$7+MAX(0,180-AJ228)+4)</f>
        <v>110</v>
      </c>
    </row>
    <row r="229" spans="6:37" x14ac:dyDescent="0.3">
      <c r="F229" s="3">
        <v>225</v>
      </c>
      <c r="G229" s="17">
        <f t="shared" si="33"/>
        <v>52841</v>
      </c>
      <c r="H229" s="13">
        <f t="shared" si="38"/>
        <v>119.13181453402991</v>
      </c>
      <c r="I229" s="7">
        <f>H229*FV!$B$29</f>
        <v>42755.663176076829</v>
      </c>
      <c r="J229" s="20">
        <f t="shared" si="40"/>
        <v>0.11820054572222222</v>
      </c>
      <c r="K229" s="20">
        <f t="shared" si="41"/>
        <v>0</v>
      </c>
      <c r="L229" s="19">
        <f>IF(FV!$F$11="Autoconsumo",FV!$I$13,0)</f>
        <v>0.25</v>
      </c>
      <c r="M229" s="7">
        <f>IF(FV!$F$11="Immissione",I229*J229,I229*J229*(1-FV!$F$13/100))+I229*K229*$C$20/100+L229*I229*FV!$F$13/100</f>
        <v>7871.3292570735048</v>
      </c>
      <c r="N229" s="7">
        <f t="shared" si="39"/>
        <v>-768.88296882807197</v>
      </c>
      <c r="O229" s="8">
        <f>-IF(G229-$G$4&lt;=366*FV!$I$19,FV!$E$34,0)</f>
        <v>0</v>
      </c>
      <c r="P229" s="8">
        <f t="shared" si="34"/>
        <v>7102.4462882454327</v>
      </c>
      <c r="Q229" s="8">
        <f t="shared" si="35"/>
        <v>2312.299380726884</v>
      </c>
      <c r="R229" s="8">
        <f t="shared" si="37"/>
        <v>530625.69431754772</v>
      </c>
      <c r="AI229" s="32">
        <f t="shared" si="36"/>
        <v>45301.416666666119</v>
      </c>
      <c r="AJ229" s="33">
        <v>130.38739000000001</v>
      </c>
      <c r="AK229" s="33">
        <f>MIN(CalcoliFV!$AN$7,CalcoliFV!$AO$7+MAX(0,180-AJ229)+4)</f>
        <v>110</v>
      </c>
    </row>
    <row r="230" spans="6:37" x14ac:dyDescent="0.3">
      <c r="F230" s="3">
        <v>226</v>
      </c>
      <c r="G230" s="17">
        <f t="shared" si="33"/>
        <v>52871</v>
      </c>
      <c r="H230" s="13">
        <f t="shared" si="38"/>
        <v>101.6436748058797</v>
      </c>
      <c r="I230" s="7">
        <f>H230*FV!$B$29</f>
        <v>36479.279199910881</v>
      </c>
      <c r="J230" s="20">
        <f t="shared" si="40"/>
        <v>0.11807660579301078</v>
      </c>
      <c r="K230" s="20">
        <f t="shared" si="41"/>
        <v>0</v>
      </c>
      <c r="L230" s="19">
        <f>IF(FV!$F$11="Autoconsumo",FV!$I$13,0)</f>
        <v>0.25</v>
      </c>
      <c r="M230" s="7">
        <f>IF(FV!$F$11="Immissione",I230*J230,I230*J230*(1-FV!$F$13/100))+I230*K230*$C$20/100+L230*I230*FV!$F$13/100</f>
        <v>6713.5846348393879</v>
      </c>
      <c r="N230" s="7">
        <f t="shared" si="39"/>
        <v>-768.88296882807197</v>
      </c>
      <c r="O230" s="8">
        <f>-IF(G230-$G$4&lt;=366*FV!$I$19,FV!$E$34,0)</f>
        <v>0</v>
      </c>
      <c r="P230" s="8">
        <f t="shared" si="34"/>
        <v>5944.7016660113159</v>
      </c>
      <c r="Q230" s="8">
        <f t="shared" si="35"/>
        <v>1925.750891240463</v>
      </c>
      <c r="R230" s="8">
        <f t="shared" si="37"/>
        <v>532551.44520878815</v>
      </c>
      <c r="AI230" s="32">
        <f t="shared" si="36"/>
        <v>45301.458333332783</v>
      </c>
      <c r="AJ230" s="33">
        <v>117.46942</v>
      </c>
      <c r="AK230" s="33">
        <f>MIN(CalcoliFV!$AN$7,CalcoliFV!$AO$7+MAX(0,180-AJ230)+4)</f>
        <v>110</v>
      </c>
    </row>
    <row r="231" spans="6:37" x14ac:dyDescent="0.3">
      <c r="F231" s="3">
        <v>227</v>
      </c>
      <c r="G231" s="17">
        <f t="shared" si="33"/>
        <v>52902</v>
      </c>
      <c r="H231" s="13">
        <f t="shared" si="38"/>
        <v>69.033070197950806</v>
      </c>
      <c r="I231" s="7">
        <f>H231*FV!$B$29</f>
        <v>24775.537155534068</v>
      </c>
      <c r="J231" s="20">
        <f t="shared" si="40"/>
        <v>0.1308803764722222</v>
      </c>
      <c r="K231" s="20">
        <f t="shared" si="41"/>
        <v>0</v>
      </c>
      <c r="L231" s="19">
        <f>IF(FV!$F$11="Autoconsumo",FV!$I$13,0)</f>
        <v>0.25</v>
      </c>
      <c r="M231" s="7">
        <f>IF(FV!$F$11="Immissione",I231*J231,I231*J231*(1-FV!$F$13/100))+I231*K231*$C$20/100+L231*I231*FV!$F$13/100</f>
        <v>4718.2579595506722</v>
      </c>
      <c r="N231" s="7">
        <f t="shared" si="39"/>
        <v>-768.88296882807197</v>
      </c>
      <c r="O231" s="8">
        <f>-IF(G231-$G$4&lt;=366*FV!$I$19,FV!$E$34,0)</f>
        <v>0</v>
      </c>
      <c r="P231" s="8">
        <f t="shared" si="34"/>
        <v>3949.3749907226002</v>
      </c>
      <c r="Q231" s="8">
        <f t="shared" si="35"/>
        <v>1273.0115762250355</v>
      </c>
      <c r="R231" s="8">
        <f t="shared" si="37"/>
        <v>533824.4567850132</v>
      </c>
      <c r="AI231" s="32">
        <f t="shared" si="36"/>
        <v>45301.499999999447</v>
      </c>
      <c r="AJ231" s="33">
        <v>109.13</v>
      </c>
      <c r="AK231" s="33">
        <f>MIN(CalcoliFV!$AN$7,CalcoliFV!$AO$7+MAX(0,180-AJ231)+4)</f>
        <v>110</v>
      </c>
    </row>
    <row r="232" spans="6:37" x14ac:dyDescent="0.3">
      <c r="F232" s="3">
        <v>228</v>
      </c>
      <c r="G232" s="17">
        <f t="shared" si="33"/>
        <v>52932</v>
      </c>
      <c r="H232" s="13">
        <f t="shared" si="38"/>
        <v>61.75750415484594</v>
      </c>
      <c r="I232" s="7">
        <f>H232*FV!$B$29</f>
        <v>22164.382004653391</v>
      </c>
      <c r="J232" s="20">
        <f t="shared" si="40"/>
        <v>0.13563206087365615</v>
      </c>
      <c r="K232" s="20">
        <f t="shared" si="41"/>
        <v>0</v>
      </c>
      <c r="L232" s="19">
        <f>IF(FV!$F$11="Autoconsumo",FV!$I$13,0)</f>
        <v>0.25</v>
      </c>
      <c r="M232" s="7">
        <f>IF(FV!$F$11="Immissione",I232*J232,I232*J232*(1-FV!$F$13/100))+I232*K232*$C$20/100+L232*I232*FV!$F$13/100</f>
        <v>4273.6481552227324</v>
      </c>
      <c r="N232" s="7">
        <f t="shared" si="39"/>
        <v>-768.88296882807197</v>
      </c>
      <c r="O232" s="8">
        <f>-IF(G232-$G$4&lt;=366*FV!$I$19,FV!$E$34,0)</f>
        <v>0</v>
      </c>
      <c r="P232" s="8">
        <f t="shared" si="34"/>
        <v>3504.7651863946603</v>
      </c>
      <c r="Q232" s="8">
        <f t="shared" si="35"/>
        <v>1124.0790293726043</v>
      </c>
      <c r="R232" s="8">
        <f t="shared" si="37"/>
        <v>534948.53581438586</v>
      </c>
      <c r="AI232" s="32">
        <f t="shared" si="36"/>
        <v>45301.541666666111</v>
      </c>
      <c r="AJ232" s="33">
        <v>104.2</v>
      </c>
      <c r="AK232" s="33">
        <f>MIN(CalcoliFV!$AN$7,CalcoliFV!$AO$7+MAX(0,180-AJ232)+4)</f>
        <v>110</v>
      </c>
    </row>
    <row r="233" spans="6:37" x14ac:dyDescent="0.3">
      <c r="F233" s="3">
        <v>229</v>
      </c>
      <c r="G233" s="17">
        <f t="shared" si="33"/>
        <v>52963</v>
      </c>
      <c r="H233" s="13">
        <f t="shared" si="38"/>
        <v>70.162389808113957</v>
      </c>
      <c r="I233" s="7">
        <f>H233*FV!$B$29</f>
        <v>25180.842900763706</v>
      </c>
      <c r="J233" s="20">
        <f t="shared" si="40"/>
        <v>9.9125363508064529E-2</v>
      </c>
      <c r="K233" s="20">
        <f t="shared" si="41"/>
        <v>0</v>
      </c>
      <c r="L233" s="19">
        <f>IF(FV!$F$11="Autoconsumo",FV!$I$13,0)</f>
        <v>0.25</v>
      </c>
      <c r="M233" s="7">
        <f>IF(FV!$F$11="Immissione",I233*J233,I233*J233*(1-FV!$F$13/100))+I233*K233*$C$20/100+L233*I233*FV!$F$13/100</f>
        <v>4395.6354655842979</v>
      </c>
      <c r="N233" s="7">
        <f t="shared" si="39"/>
        <v>-784.26062820463346</v>
      </c>
      <c r="O233" s="8">
        <f>-IF(G233-$G$4&lt;=366*FV!$I$19,FV!$E$34,0)</f>
        <v>0</v>
      </c>
      <c r="P233" s="8">
        <f t="shared" si="34"/>
        <v>3611.3748373796643</v>
      </c>
      <c r="Q233" s="8">
        <f t="shared" si="35"/>
        <v>1152.5092653373479</v>
      </c>
      <c r="R233" s="8">
        <f t="shared" si="37"/>
        <v>536101.04507972323</v>
      </c>
      <c r="AI233" s="32">
        <f t="shared" si="36"/>
        <v>45301.583333332776</v>
      </c>
      <c r="AJ233" s="33">
        <v>106.54</v>
      </c>
      <c r="AK233" s="33">
        <f>MIN(CalcoliFV!$AN$7,CalcoliFV!$AO$7+MAX(0,180-AJ233)+4)</f>
        <v>110</v>
      </c>
    </row>
    <row r="234" spans="6:37" x14ac:dyDescent="0.3">
      <c r="F234" s="3">
        <v>230</v>
      </c>
      <c r="G234" s="17">
        <f t="shared" si="33"/>
        <v>52994</v>
      </c>
      <c r="H234" s="13">
        <f t="shared" si="38"/>
        <v>83.281752986564911</v>
      </c>
      <c r="I234" s="7">
        <f>H234*FV!$B$29</f>
        <v>29889.300295931185</v>
      </c>
      <c r="J234" s="20">
        <f t="shared" si="40"/>
        <v>8.7223887945402298E-2</v>
      </c>
      <c r="K234" s="20">
        <f t="shared" si="41"/>
        <v>0</v>
      </c>
      <c r="L234" s="19">
        <f>IF(FV!$F$11="Autoconsumo",FV!$I$13,0)</f>
        <v>0.25</v>
      </c>
      <c r="M234" s="7">
        <f>IF(FV!$F$11="Immissione",I234*J234,I234*J234*(1-FV!$F$13/100))+I234*K234*$C$20/100+L234*I234*FV!$F$13/100</f>
        <v>5039.6930268807891</v>
      </c>
      <c r="N234" s="7">
        <f t="shared" si="39"/>
        <v>-784.26062820463346</v>
      </c>
      <c r="O234" s="8">
        <f>-IF(G234-$G$4&lt;=366*FV!$I$19,FV!$E$34,0)</f>
        <v>0</v>
      </c>
      <c r="P234" s="8">
        <f t="shared" si="34"/>
        <v>4255.4323986761556</v>
      </c>
      <c r="Q234" s="8">
        <f t="shared" si="35"/>
        <v>1351.292890250887</v>
      </c>
      <c r="R234" s="8">
        <f t="shared" si="37"/>
        <v>537452.33796997415</v>
      </c>
      <c r="AI234" s="32">
        <f t="shared" si="36"/>
        <v>45301.62499999944</v>
      </c>
      <c r="AJ234" s="33">
        <v>110.2</v>
      </c>
      <c r="AK234" s="33">
        <f>MIN(CalcoliFV!$AN$7,CalcoliFV!$AO$7+MAX(0,180-AJ234)+4)</f>
        <v>110</v>
      </c>
    </row>
    <row r="235" spans="6:37" x14ac:dyDescent="0.3">
      <c r="F235" s="3">
        <v>231</v>
      </c>
      <c r="G235" s="17">
        <f t="shared" si="33"/>
        <v>53022</v>
      </c>
      <c r="H235" s="13">
        <f t="shared" si="38"/>
        <v>110.68407892124424</v>
      </c>
      <c r="I235" s="7">
        <f>H235*FV!$B$29</f>
        <v>39723.823697482803</v>
      </c>
      <c r="J235" s="20">
        <f t="shared" si="40"/>
        <v>8.9228761612903107E-2</v>
      </c>
      <c r="K235" s="20">
        <f t="shared" si="41"/>
        <v>0</v>
      </c>
      <c r="L235" s="19">
        <f>IF(FV!$F$11="Autoconsumo",FV!$I$13,0)</f>
        <v>0.25</v>
      </c>
      <c r="M235" s="7">
        <f>IF(FV!$F$11="Immissione",I235*J235,I235*J235*(1-FV!$F$13/100))+I235*K235*$C$20/100+L235*I235*FV!$F$13/100</f>
        <v>6737.7317597131923</v>
      </c>
      <c r="N235" s="7">
        <f t="shared" si="39"/>
        <v>-784.26062820463346</v>
      </c>
      <c r="O235" s="8">
        <f>-IF(G235-$G$4&lt;=366*FV!$I$19,FV!$E$34,0)</f>
        <v>0</v>
      </c>
      <c r="P235" s="8">
        <f t="shared" si="34"/>
        <v>5953.4711315085588</v>
      </c>
      <c r="Q235" s="8">
        <f t="shared" si="35"/>
        <v>1881.0917828757024</v>
      </c>
      <c r="R235" s="8">
        <f t="shared" si="37"/>
        <v>539333.42975284986</v>
      </c>
      <c r="AI235" s="32">
        <f t="shared" si="36"/>
        <v>45301.666666666104</v>
      </c>
      <c r="AJ235" s="33">
        <v>119.7728</v>
      </c>
      <c r="AK235" s="33">
        <f>MIN(CalcoliFV!$AN$7,CalcoliFV!$AO$7+MAX(0,180-AJ235)+4)</f>
        <v>110</v>
      </c>
    </row>
    <row r="236" spans="6:37" x14ac:dyDescent="0.3">
      <c r="F236" s="3">
        <v>232</v>
      </c>
      <c r="G236" s="17">
        <f t="shared" si="33"/>
        <v>53053</v>
      </c>
      <c r="H236" s="13">
        <f t="shared" si="38"/>
        <v>119.3444574581364</v>
      </c>
      <c r="I236" s="7">
        <f>H236*FV!$B$29</f>
        <v>42831.979391652269</v>
      </c>
      <c r="J236" s="20">
        <f t="shared" si="40"/>
        <v>8.69239064583332E-2</v>
      </c>
      <c r="K236" s="20">
        <f t="shared" si="41"/>
        <v>0</v>
      </c>
      <c r="L236" s="19">
        <f>IF(FV!$F$11="Autoconsumo",FV!$I$13,0)</f>
        <v>0.25</v>
      </c>
      <c r="M236" s="7">
        <f>IF(FV!$F$11="Immissione",I236*J236,I236*J236*(1-FV!$F$13/100))+I236*K236*$C$20/100+L236*I236*FV!$F$13/100</f>
        <v>7215.5589089891519</v>
      </c>
      <c r="N236" s="7">
        <f t="shared" si="39"/>
        <v>-784.26062820463346</v>
      </c>
      <c r="O236" s="8">
        <f>-IF(G236-$G$4&lt;=366*FV!$I$19,FV!$E$34,0)</f>
        <v>0</v>
      </c>
      <c r="P236" s="8">
        <f t="shared" si="34"/>
        <v>6431.2982807845183</v>
      </c>
      <c r="Q236" s="8">
        <f t="shared" si="35"/>
        <v>2021.9589065613889</v>
      </c>
      <c r="R236" s="8">
        <f t="shared" si="37"/>
        <v>541355.38865941123</v>
      </c>
      <c r="AI236" s="32">
        <f t="shared" si="36"/>
        <v>45301.708333332768</v>
      </c>
      <c r="AJ236" s="33">
        <v>133.13612000000001</v>
      </c>
      <c r="AK236" s="33">
        <f>MIN(CalcoliFV!$AN$7,CalcoliFV!$AO$7+MAX(0,180-AJ236)+4)</f>
        <v>110</v>
      </c>
    </row>
    <row r="237" spans="6:37" x14ac:dyDescent="0.3">
      <c r="F237" s="3">
        <v>233</v>
      </c>
      <c r="G237" s="17">
        <f t="shared" si="33"/>
        <v>53083</v>
      </c>
      <c r="H237" s="13">
        <f t="shared" si="38"/>
        <v>124.61174409647181</v>
      </c>
      <c r="I237" s="7">
        <f>H237*FV!$B$29</f>
        <v>44722.375624106106</v>
      </c>
      <c r="J237" s="20">
        <f t="shared" si="40"/>
        <v>9.5647650322580477E-2</v>
      </c>
      <c r="K237" s="20">
        <f t="shared" si="41"/>
        <v>0</v>
      </c>
      <c r="L237" s="19">
        <f>IF(FV!$F$11="Autoconsumo",FV!$I$13,0)</f>
        <v>0.25</v>
      </c>
      <c r="M237" s="7">
        <f>IF(FV!$F$11="Immissione",I237*J237,I237*J237*(1-FV!$F$13/100))+I237*K237*$C$20/100+L237*I237*FV!$F$13/100</f>
        <v>7729.0920256580621</v>
      </c>
      <c r="N237" s="7">
        <f t="shared" si="39"/>
        <v>-784.26062820463346</v>
      </c>
      <c r="O237" s="8">
        <f>-IF(G237-$G$4&lt;=366*FV!$I$19,FV!$E$34,0)</f>
        <v>0</v>
      </c>
      <c r="P237" s="8">
        <f t="shared" si="34"/>
        <v>6944.8313974534285</v>
      </c>
      <c r="Q237" s="8">
        <f t="shared" si="35"/>
        <v>2172.5476844164023</v>
      </c>
      <c r="R237" s="8">
        <f t="shared" si="37"/>
        <v>543527.93634382763</v>
      </c>
      <c r="AI237" s="32">
        <f t="shared" si="36"/>
        <v>45301.749999999432</v>
      </c>
      <c r="AJ237" s="33">
        <v>143.78765999999999</v>
      </c>
      <c r="AK237" s="33">
        <f>MIN(CalcoliFV!$AN$7,CalcoliFV!$AO$7+MAX(0,180-AJ237)+4)</f>
        <v>110</v>
      </c>
    </row>
    <row r="238" spans="6:37" x14ac:dyDescent="0.3">
      <c r="F238" s="3">
        <v>234</v>
      </c>
      <c r="G238" s="17">
        <f t="shared" si="33"/>
        <v>53114</v>
      </c>
      <c r="H238" s="13">
        <f t="shared" si="38"/>
        <v>129.92344293243227</v>
      </c>
      <c r="I238" s="7">
        <f>H238*FV!$B$29</f>
        <v>46628.711116530016</v>
      </c>
      <c r="J238" s="20">
        <f t="shared" si="40"/>
        <v>0.10593118804166643</v>
      </c>
      <c r="K238" s="20">
        <f t="shared" si="41"/>
        <v>0</v>
      </c>
      <c r="L238" s="19">
        <f>IF(FV!$F$11="Autoconsumo",FV!$I$13,0)</f>
        <v>0.25</v>
      </c>
      <c r="M238" s="7">
        <f>IF(FV!$F$11="Immissione",I238*J238,I238*J238*(1-FV!$F$13/100))+I238*K238*$C$20/100+L238*I238*FV!$F$13/100</f>
        <v>8298.3062722790946</v>
      </c>
      <c r="N238" s="7">
        <f t="shared" si="39"/>
        <v>-784.26062820463346</v>
      </c>
      <c r="O238" s="8">
        <f>-IF(G238-$G$4&lt;=366*FV!$I$19,FV!$E$34,0)</f>
        <v>0</v>
      </c>
      <c r="P238" s="8">
        <f t="shared" si="34"/>
        <v>7514.0456440744611</v>
      </c>
      <c r="Q238" s="8">
        <f t="shared" si="35"/>
        <v>2338.9200554821423</v>
      </c>
      <c r="R238" s="8">
        <f t="shared" si="37"/>
        <v>545866.85639930982</v>
      </c>
      <c r="AI238" s="32">
        <f t="shared" si="36"/>
        <v>45301.791666666097</v>
      </c>
      <c r="AJ238" s="33">
        <v>140</v>
      </c>
      <c r="AK238" s="33">
        <f>MIN(CalcoliFV!$AN$7,CalcoliFV!$AO$7+MAX(0,180-AJ238)+4)</f>
        <v>110</v>
      </c>
    </row>
    <row r="239" spans="6:37" x14ac:dyDescent="0.3">
      <c r="F239" s="3">
        <v>235</v>
      </c>
      <c r="G239" s="17">
        <f t="shared" si="33"/>
        <v>53144</v>
      </c>
      <c r="H239" s="13">
        <f t="shared" si="38"/>
        <v>141.45284943590519</v>
      </c>
      <c r="I239" s="7">
        <f>H239*FV!$B$29</f>
        <v>50766.543004767969</v>
      </c>
      <c r="J239" s="20">
        <f t="shared" si="40"/>
        <v>0.11805046752688156</v>
      </c>
      <c r="K239" s="20">
        <f t="shared" si="41"/>
        <v>0</v>
      </c>
      <c r="L239" s="19">
        <f>IF(FV!$F$11="Autoconsumo",FV!$I$13,0)</f>
        <v>0.25</v>
      </c>
      <c r="M239" s="7">
        <f>IF(FV!$F$11="Immissione",I239*J239,I239*J239*(1-FV!$F$13/100))+I239*K239*$C$20/100+L239*I239*FV!$F$13/100</f>
        <v>9342.3249438141938</v>
      </c>
      <c r="N239" s="7">
        <f t="shared" si="39"/>
        <v>-784.26062820463346</v>
      </c>
      <c r="O239" s="8">
        <f>-IF(G239-$G$4&lt;=366*FV!$I$19,FV!$E$34,0)</f>
        <v>0</v>
      </c>
      <c r="P239" s="8">
        <f t="shared" si="34"/>
        <v>8558.0643156095612</v>
      </c>
      <c r="Q239" s="8">
        <f t="shared" si="35"/>
        <v>2650.6417437520531</v>
      </c>
      <c r="R239" s="8">
        <f t="shared" si="37"/>
        <v>548517.49814306188</v>
      </c>
      <c r="AI239" s="32">
        <f t="shared" si="36"/>
        <v>45301.833333332761</v>
      </c>
      <c r="AJ239" s="33">
        <v>132.15398999999999</v>
      </c>
      <c r="AK239" s="33">
        <f>MIN(CalcoliFV!$AN$7,CalcoliFV!$AO$7+MAX(0,180-AJ239)+4)</f>
        <v>110</v>
      </c>
    </row>
    <row r="240" spans="6:37" x14ac:dyDescent="0.3">
      <c r="F240" s="3">
        <v>236</v>
      </c>
      <c r="G240" s="17">
        <f t="shared" si="33"/>
        <v>53175</v>
      </c>
      <c r="H240" s="13">
        <f t="shared" si="38"/>
        <v>137.77551947254793</v>
      </c>
      <c r="I240" s="7">
        <f>H240*FV!$B$29</f>
        <v>49446.772279243705</v>
      </c>
      <c r="J240" s="20">
        <f t="shared" si="40"/>
        <v>0.13150068354838709</v>
      </c>
      <c r="K240" s="20">
        <f t="shared" si="41"/>
        <v>0</v>
      </c>
      <c r="L240" s="19">
        <f>IF(FV!$F$11="Autoconsumo",FV!$I$13,0)</f>
        <v>0.25</v>
      </c>
      <c r="M240" s="7">
        <f>IF(FV!$F$11="Immissione",I240*J240,I240*J240*(1-FV!$F$13/100))+I240*K240*$C$20/100+L240*I240*FV!$F$13/100</f>
        <v>9431.9887118964562</v>
      </c>
      <c r="N240" s="7">
        <f t="shared" si="39"/>
        <v>-784.26062820463346</v>
      </c>
      <c r="O240" s="8">
        <f>-IF(G240-$G$4&lt;=366*FV!$I$19,FV!$E$34,0)</f>
        <v>0</v>
      </c>
      <c r="P240" s="8">
        <f t="shared" si="34"/>
        <v>8647.7280836918235</v>
      </c>
      <c r="Q240" s="8">
        <f t="shared" si="35"/>
        <v>2665.0873679625129</v>
      </c>
      <c r="R240" s="8">
        <f t="shared" si="37"/>
        <v>551182.58551102434</v>
      </c>
      <c r="AI240" s="32">
        <f t="shared" si="36"/>
        <v>45301.874999999425</v>
      </c>
      <c r="AJ240" s="33">
        <v>120</v>
      </c>
      <c r="AK240" s="33">
        <f>MIN(CalcoliFV!$AN$7,CalcoliFV!$AO$7+MAX(0,180-AJ240)+4)</f>
        <v>110</v>
      </c>
    </row>
    <row r="241" spans="6:37" x14ac:dyDescent="0.3">
      <c r="F241" s="3">
        <v>237</v>
      </c>
      <c r="G241" s="17">
        <f t="shared" si="33"/>
        <v>53206</v>
      </c>
      <c r="H241" s="13">
        <f t="shared" si="38"/>
        <v>118.53615546135977</v>
      </c>
      <c r="I241" s="7">
        <f>H241*FV!$B$29</f>
        <v>42541.884860196442</v>
      </c>
      <c r="J241" s="20">
        <f t="shared" si="40"/>
        <v>0.11820054572222222</v>
      </c>
      <c r="K241" s="20">
        <f t="shared" si="41"/>
        <v>0</v>
      </c>
      <c r="L241" s="19">
        <f>IF(FV!$F$11="Autoconsumo",FV!$I$13,0)</f>
        <v>0.25</v>
      </c>
      <c r="M241" s="7">
        <f>IF(FV!$F$11="Immissione",I241*J241,I241*J241*(1-FV!$F$13/100))+I241*K241*$C$20/100+L241*I241*FV!$F$13/100</f>
        <v>7831.9726107881361</v>
      </c>
      <c r="N241" s="7">
        <f t="shared" si="39"/>
        <v>-784.26062820463346</v>
      </c>
      <c r="O241" s="8">
        <f>-IF(G241-$G$4&lt;=366*FV!$I$19,FV!$E$34,0)</f>
        <v>0</v>
      </c>
      <c r="P241" s="8">
        <f t="shared" si="34"/>
        <v>7047.7119825835025</v>
      </c>
      <c r="Q241" s="8">
        <f t="shared" si="35"/>
        <v>2161.1828435281664</v>
      </c>
      <c r="R241" s="8">
        <f t="shared" si="37"/>
        <v>553343.76835455257</v>
      </c>
      <c r="AI241" s="32">
        <f t="shared" si="36"/>
        <v>45301.916666666089</v>
      </c>
      <c r="AJ241" s="33">
        <v>109.13</v>
      </c>
      <c r="AK241" s="33">
        <f>MIN(CalcoliFV!$AN$7,CalcoliFV!$AO$7+MAX(0,180-AJ241)+4)</f>
        <v>110</v>
      </c>
    </row>
    <row r="242" spans="6:37" x14ac:dyDescent="0.3">
      <c r="F242" s="3">
        <v>238</v>
      </c>
      <c r="G242" s="17">
        <f t="shared" si="33"/>
        <v>53236</v>
      </c>
      <c r="H242" s="13">
        <f t="shared" si="38"/>
        <v>101.1354564318503</v>
      </c>
      <c r="I242" s="7">
        <f>H242*FV!$B$29</f>
        <v>36296.882803911329</v>
      </c>
      <c r="J242" s="20">
        <f t="shared" si="40"/>
        <v>0.11807660579301078</v>
      </c>
      <c r="K242" s="20">
        <f t="shared" si="41"/>
        <v>0</v>
      </c>
      <c r="L242" s="19">
        <f>IF(FV!$F$11="Autoconsumo",FV!$I$13,0)</f>
        <v>0.25</v>
      </c>
      <c r="M242" s="7">
        <f>IF(FV!$F$11="Immissione",I242*J242,I242*J242*(1-FV!$F$13/100))+I242*K242*$C$20/100+L242*I242*FV!$F$13/100</f>
        <v>6680.016711665191</v>
      </c>
      <c r="N242" s="7">
        <f t="shared" si="39"/>
        <v>-784.26062820463346</v>
      </c>
      <c r="O242" s="8">
        <f>-IF(G242-$G$4&lt;=366*FV!$I$19,FV!$E$34,0)</f>
        <v>0</v>
      </c>
      <c r="P242" s="8">
        <f t="shared" si="34"/>
        <v>5895.7560834605574</v>
      </c>
      <c r="Q242" s="8">
        <f t="shared" si="35"/>
        <v>1798.9405433164106</v>
      </c>
      <c r="R242" s="8">
        <f t="shared" si="37"/>
        <v>555142.70889786899</v>
      </c>
      <c r="AI242" s="32">
        <f t="shared" si="36"/>
        <v>45301.958333332754</v>
      </c>
      <c r="AJ242" s="33">
        <v>105.37</v>
      </c>
      <c r="AK242" s="33">
        <f>MIN(CalcoliFV!$AN$7,CalcoliFV!$AO$7+MAX(0,180-AJ242)+4)</f>
        <v>110</v>
      </c>
    </row>
    <row r="243" spans="6:37" x14ac:dyDescent="0.3">
      <c r="F243" s="3">
        <v>239</v>
      </c>
      <c r="G243" s="17">
        <f t="shared" si="33"/>
        <v>53267</v>
      </c>
      <c r="H243" s="13">
        <f t="shared" si="38"/>
        <v>68.687904846961047</v>
      </c>
      <c r="I243" s="7">
        <f>H243*FV!$B$29</f>
        <v>24651.659469756396</v>
      </c>
      <c r="J243" s="20">
        <f t="shared" si="40"/>
        <v>0.1308803764722222</v>
      </c>
      <c r="K243" s="20">
        <f t="shared" si="41"/>
        <v>0</v>
      </c>
      <c r="L243" s="19">
        <f>IF(FV!$F$11="Autoconsumo",FV!$I$13,0)</f>
        <v>0.25</v>
      </c>
      <c r="M243" s="7">
        <f>IF(FV!$F$11="Immissione",I243*J243,I243*J243*(1-FV!$F$13/100))+I243*K243*$C$20/100+L243*I243*FV!$F$13/100</f>
        <v>4694.666669752919</v>
      </c>
      <c r="N243" s="7">
        <f t="shared" si="39"/>
        <v>-784.26062820463346</v>
      </c>
      <c r="O243" s="8">
        <f>-IF(G243-$G$4&lt;=366*FV!$I$19,FV!$E$34,0)</f>
        <v>0</v>
      </c>
      <c r="P243" s="8">
        <f t="shared" si="34"/>
        <v>3910.4060415482854</v>
      </c>
      <c r="Q243" s="8">
        <f t="shared" si="35"/>
        <v>1187.2251700697575</v>
      </c>
      <c r="R243" s="8">
        <f t="shared" si="37"/>
        <v>556329.93406793871</v>
      </c>
      <c r="AI243" s="32">
        <f t="shared" si="36"/>
        <v>45301.999999999418</v>
      </c>
      <c r="AJ243" s="33">
        <v>103.62</v>
      </c>
      <c r="AK243" s="33">
        <f>MIN(CalcoliFV!$AN$7,CalcoliFV!$AO$7+MAX(0,180-AJ243)+4)</f>
        <v>110</v>
      </c>
    </row>
    <row r="244" spans="6:37" x14ac:dyDescent="0.3">
      <c r="F244" s="3">
        <v>240</v>
      </c>
      <c r="G244" s="17">
        <f t="shared" si="33"/>
        <v>53297</v>
      </c>
      <c r="H244" s="13">
        <f t="shared" si="38"/>
        <v>61.448716634071708</v>
      </c>
      <c r="I244" s="7">
        <f>H244*FV!$B$29</f>
        <v>22053.560094630124</v>
      </c>
      <c r="J244" s="20">
        <f t="shared" si="40"/>
        <v>0.13563206087365615</v>
      </c>
      <c r="K244" s="20">
        <f t="shared" si="41"/>
        <v>0</v>
      </c>
      <c r="L244" s="19">
        <f>IF(FV!$F$11="Autoconsumo",FV!$I$13,0)</f>
        <v>0.25</v>
      </c>
      <c r="M244" s="7">
        <f>IF(FV!$F$11="Immissione",I244*J244,I244*J244*(1-FV!$F$13/100))+I244*K244*$C$20/100+L244*I244*FV!$F$13/100</f>
        <v>4252.2799144466189</v>
      </c>
      <c r="N244" s="7">
        <f t="shared" si="39"/>
        <v>-784.26062820463346</v>
      </c>
      <c r="O244" s="8">
        <f>-IF(G244-$G$4&lt;=366*FV!$I$19,FV!$E$34,0)</f>
        <v>0</v>
      </c>
      <c r="P244" s="8">
        <f t="shared" si="34"/>
        <v>3468.0192862419854</v>
      </c>
      <c r="Q244" s="8">
        <f t="shared" si="35"/>
        <v>1047.675245317336</v>
      </c>
      <c r="R244" s="8">
        <f t="shared" si="37"/>
        <v>557377.60931325599</v>
      </c>
      <c r="AI244" s="32">
        <f t="shared" si="36"/>
        <v>45302.041666666082</v>
      </c>
      <c r="AJ244" s="33">
        <v>91.748729999999995</v>
      </c>
      <c r="AK244" s="33">
        <f>MIN(CalcoliFV!$AN$7,CalcoliFV!$AO$7+MAX(0,180-AJ244)+4)</f>
        <v>110</v>
      </c>
    </row>
    <row r="245" spans="6:37" x14ac:dyDescent="0.3">
      <c r="G245" s="9"/>
      <c r="I245" s="5"/>
      <c r="M245" s="5"/>
      <c r="N245" s="5"/>
      <c r="O245" s="11"/>
      <c r="P245" s="11"/>
      <c r="Q245" s="11"/>
      <c r="R245" s="11"/>
      <c r="AI245" s="32">
        <f t="shared" si="36"/>
        <v>45302.083333332746</v>
      </c>
      <c r="AJ245" s="33">
        <v>88.6</v>
      </c>
      <c r="AK245" s="33">
        <f>MIN(CalcoliFV!$AN$7,CalcoliFV!$AO$7+MAX(0,180-AJ245)+4)</f>
        <v>110</v>
      </c>
    </row>
    <row r="246" spans="6:37" x14ac:dyDescent="0.3">
      <c r="AI246" s="32">
        <f t="shared" si="36"/>
        <v>45302.124999999411</v>
      </c>
      <c r="AJ246" s="33">
        <v>87.247720000000001</v>
      </c>
      <c r="AK246" s="33">
        <f>MIN(CalcoliFV!$AN$7,CalcoliFV!$AO$7+MAX(0,180-AJ246)+4)</f>
        <v>110</v>
      </c>
    </row>
    <row r="247" spans="6:37" x14ac:dyDescent="0.3">
      <c r="AI247" s="32">
        <f t="shared" si="36"/>
        <v>45302.166666666075</v>
      </c>
      <c r="AJ247" s="33">
        <v>82.380930000000006</v>
      </c>
      <c r="AK247" s="33">
        <f>MIN(CalcoliFV!$AN$7,CalcoliFV!$AO$7+MAX(0,180-AJ247)+4)</f>
        <v>110</v>
      </c>
    </row>
    <row r="248" spans="6:37" x14ac:dyDescent="0.3">
      <c r="AI248" s="32">
        <f t="shared" si="36"/>
        <v>45302.208333332739</v>
      </c>
      <c r="AJ248" s="33">
        <v>83.61</v>
      </c>
      <c r="AK248" s="33">
        <f>MIN(CalcoliFV!$AN$7,CalcoliFV!$AO$7+MAX(0,180-AJ248)+4)</f>
        <v>110</v>
      </c>
    </row>
    <row r="249" spans="6:37" x14ac:dyDescent="0.3">
      <c r="AI249" s="32">
        <f t="shared" si="36"/>
        <v>45302.249999999403</v>
      </c>
      <c r="AJ249" s="33">
        <v>90.35</v>
      </c>
      <c r="AK249" s="33">
        <f>MIN(CalcoliFV!$AN$7,CalcoliFV!$AO$7+MAX(0,180-AJ249)+4)</f>
        <v>110</v>
      </c>
    </row>
    <row r="250" spans="6:37" x14ac:dyDescent="0.3">
      <c r="AI250" s="32">
        <f t="shared" si="36"/>
        <v>45302.291666666068</v>
      </c>
      <c r="AJ250" s="33">
        <v>103.1</v>
      </c>
      <c r="AK250" s="33">
        <f>MIN(CalcoliFV!$AN$7,CalcoliFV!$AO$7+MAX(0,180-AJ250)+4)</f>
        <v>110</v>
      </c>
    </row>
    <row r="251" spans="6:37" x14ac:dyDescent="0.3">
      <c r="AI251" s="32">
        <f t="shared" si="36"/>
        <v>45302.333333332732</v>
      </c>
      <c r="AJ251" s="33">
        <v>116.89149</v>
      </c>
      <c r="AK251" s="33">
        <f>MIN(CalcoliFV!$AN$7,CalcoliFV!$AO$7+MAX(0,180-AJ251)+4)</f>
        <v>110</v>
      </c>
    </row>
    <row r="252" spans="6:37" x14ac:dyDescent="0.3">
      <c r="AI252" s="32">
        <f t="shared" si="36"/>
        <v>45302.374999999396</v>
      </c>
      <c r="AJ252" s="33">
        <v>141</v>
      </c>
      <c r="AK252" s="33">
        <f>MIN(CalcoliFV!$AN$7,CalcoliFV!$AO$7+MAX(0,180-AJ252)+4)</f>
        <v>110</v>
      </c>
    </row>
    <row r="253" spans="6:37" x14ac:dyDescent="0.3">
      <c r="AI253" s="32">
        <f t="shared" si="36"/>
        <v>45302.41666666606</v>
      </c>
      <c r="AJ253" s="33">
        <v>129.16361000000001</v>
      </c>
      <c r="AK253" s="33">
        <f>MIN(CalcoliFV!$AN$7,CalcoliFV!$AO$7+MAX(0,180-AJ253)+4)</f>
        <v>110</v>
      </c>
    </row>
    <row r="254" spans="6:37" x14ac:dyDescent="0.3">
      <c r="AI254" s="32">
        <f t="shared" si="36"/>
        <v>45302.458333332725</v>
      </c>
      <c r="AJ254" s="33">
        <v>113.65</v>
      </c>
      <c r="AK254" s="33">
        <f>MIN(CalcoliFV!$AN$7,CalcoliFV!$AO$7+MAX(0,180-AJ254)+4)</f>
        <v>110</v>
      </c>
    </row>
    <row r="255" spans="6:37" x14ac:dyDescent="0.3">
      <c r="AI255" s="32">
        <f t="shared" si="36"/>
        <v>45302.499999999389</v>
      </c>
      <c r="AJ255" s="33">
        <v>106.48</v>
      </c>
      <c r="AK255" s="33">
        <f>MIN(CalcoliFV!$AN$7,CalcoliFV!$AO$7+MAX(0,180-AJ255)+4)</f>
        <v>110</v>
      </c>
    </row>
    <row r="256" spans="6:37" x14ac:dyDescent="0.3">
      <c r="AI256" s="32">
        <f t="shared" si="36"/>
        <v>45302.541666666053</v>
      </c>
      <c r="AJ256" s="33">
        <v>99.384039999999999</v>
      </c>
      <c r="AK256" s="33">
        <f>MIN(CalcoliFV!$AN$7,CalcoliFV!$AO$7+MAX(0,180-AJ256)+4)</f>
        <v>110</v>
      </c>
    </row>
    <row r="257" spans="35:37" x14ac:dyDescent="0.3">
      <c r="AI257" s="32">
        <f t="shared" si="36"/>
        <v>45302.583333332717</v>
      </c>
      <c r="AJ257" s="33">
        <v>99</v>
      </c>
      <c r="AK257" s="33">
        <f>MIN(CalcoliFV!$AN$7,CalcoliFV!$AO$7+MAX(0,180-AJ257)+4)</f>
        <v>110</v>
      </c>
    </row>
    <row r="258" spans="35:37" x14ac:dyDescent="0.3">
      <c r="AI258" s="32">
        <f t="shared" si="36"/>
        <v>45302.624999999382</v>
      </c>
      <c r="AJ258" s="33">
        <v>105.98</v>
      </c>
      <c r="AK258" s="33">
        <f>MIN(CalcoliFV!$AN$7,CalcoliFV!$AO$7+MAX(0,180-AJ258)+4)</f>
        <v>110</v>
      </c>
    </row>
    <row r="259" spans="35:37" x14ac:dyDescent="0.3">
      <c r="AI259" s="32">
        <f t="shared" si="36"/>
        <v>45302.666666666046</v>
      </c>
      <c r="AJ259" s="33">
        <v>113.71016</v>
      </c>
      <c r="AK259" s="33">
        <f>MIN(CalcoliFV!$AN$7,CalcoliFV!$AO$7+MAX(0,180-AJ259)+4)</f>
        <v>110</v>
      </c>
    </row>
    <row r="260" spans="35:37" x14ac:dyDescent="0.3">
      <c r="AI260" s="32">
        <f t="shared" si="36"/>
        <v>45302.70833333271</v>
      </c>
      <c r="AJ260" s="33">
        <v>120</v>
      </c>
      <c r="AK260" s="33">
        <f>MIN(CalcoliFV!$AN$7,CalcoliFV!$AO$7+MAX(0,180-AJ260)+4)</f>
        <v>110</v>
      </c>
    </row>
    <row r="261" spans="35:37" x14ac:dyDescent="0.3">
      <c r="AI261" s="32">
        <f t="shared" ref="AI261:AI324" si="42">AI260+1/24</f>
        <v>45302.749999999374</v>
      </c>
      <c r="AJ261" s="33">
        <v>128.75</v>
      </c>
      <c r="AK261" s="33">
        <f>MIN(CalcoliFV!$AN$7,CalcoliFV!$AO$7+MAX(0,180-AJ261)+4)</f>
        <v>110</v>
      </c>
    </row>
    <row r="262" spans="35:37" x14ac:dyDescent="0.3">
      <c r="AI262" s="32">
        <f t="shared" si="42"/>
        <v>45302.791666666039</v>
      </c>
      <c r="AJ262" s="33">
        <v>136.72</v>
      </c>
      <c r="AK262" s="33">
        <f>MIN(CalcoliFV!$AN$7,CalcoliFV!$AO$7+MAX(0,180-AJ262)+4)</f>
        <v>110</v>
      </c>
    </row>
    <row r="263" spans="35:37" x14ac:dyDescent="0.3">
      <c r="AI263" s="32">
        <f t="shared" si="42"/>
        <v>45302.833333332703</v>
      </c>
      <c r="AJ263" s="33">
        <v>132.31</v>
      </c>
      <c r="AK263" s="33">
        <f>MIN(CalcoliFV!$AN$7,CalcoliFV!$AO$7+MAX(0,180-AJ263)+4)</f>
        <v>110</v>
      </c>
    </row>
    <row r="264" spans="35:37" x14ac:dyDescent="0.3">
      <c r="AI264" s="32">
        <f t="shared" si="42"/>
        <v>45302.874999999367</v>
      </c>
      <c r="AJ264" s="33">
        <v>117.93</v>
      </c>
      <c r="AK264" s="33">
        <f>MIN(CalcoliFV!$AN$7,CalcoliFV!$AO$7+MAX(0,180-AJ264)+4)</f>
        <v>110</v>
      </c>
    </row>
    <row r="265" spans="35:37" x14ac:dyDescent="0.3">
      <c r="AI265" s="32">
        <f t="shared" si="42"/>
        <v>45302.916666666031</v>
      </c>
      <c r="AJ265" s="33">
        <v>107.19</v>
      </c>
      <c r="AK265" s="33">
        <f>MIN(CalcoliFV!$AN$7,CalcoliFV!$AO$7+MAX(0,180-AJ265)+4)</f>
        <v>110</v>
      </c>
    </row>
    <row r="266" spans="35:37" x14ac:dyDescent="0.3">
      <c r="AI266" s="32">
        <f t="shared" si="42"/>
        <v>45302.958333332695</v>
      </c>
      <c r="AJ266" s="33">
        <v>105.98</v>
      </c>
      <c r="AK266" s="33">
        <f>MIN(CalcoliFV!$AN$7,CalcoliFV!$AO$7+MAX(0,180-AJ266)+4)</f>
        <v>110</v>
      </c>
    </row>
    <row r="267" spans="35:37" x14ac:dyDescent="0.3">
      <c r="AI267" s="32">
        <f t="shared" si="42"/>
        <v>45302.99999999936</v>
      </c>
      <c r="AJ267" s="33">
        <v>99</v>
      </c>
      <c r="AK267" s="33">
        <f>MIN(CalcoliFV!$AN$7,CalcoliFV!$AO$7+MAX(0,180-AJ267)+4)</f>
        <v>110</v>
      </c>
    </row>
    <row r="268" spans="35:37" x14ac:dyDescent="0.3">
      <c r="AI268" s="32">
        <f t="shared" si="42"/>
        <v>45303.041666666024</v>
      </c>
      <c r="AJ268" s="33">
        <v>101.46</v>
      </c>
      <c r="AK268" s="33">
        <f>MIN(CalcoliFV!$AN$7,CalcoliFV!$AO$7+MAX(0,180-AJ268)+4)</f>
        <v>110</v>
      </c>
    </row>
    <row r="269" spans="35:37" x14ac:dyDescent="0.3">
      <c r="AI269" s="32">
        <f t="shared" si="42"/>
        <v>45303.083333332688</v>
      </c>
      <c r="AJ269" s="33">
        <v>95.64</v>
      </c>
      <c r="AK269" s="33">
        <f>MIN(CalcoliFV!$AN$7,CalcoliFV!$AO$7+MAX(0,180-AJ269)+4)</f>
        <v>110</v>
      </c>
    </row>
    <row r="270" spans="35:37" x14ac:dyDescent="0.3">
      <c r="AI270" s="32">
        <f t="shared" si="42"/>
        <v>45303.124999999352</v>
      </c>
      <c r="AJ270" s="33">
        <v>91.2</v>
      </c>
      <c r="AK270" s="33">
        <f>MIN(CalcoliFV!$AN$7,CalcoliFV!$AO$7+MAX(0,180-AJ270)+4)</f>
        <v>110</v>
      </c>
    </row>
    <row r="271" spans="35:37" x14ac:dyDescent="0.3">
      <c r="AI271" s="32">
        <f t="shared" si="42"/>
        <v>45303.166666666017</v>
      </c>
      <c r="AJ271" s="33">
        <v>89.9</v>
      </c>
      <c r="AK271" s="33">
        <f>MIN(CalcoliFV!$AN$7,CalcoliFV!$AO$7+MAX(0,180-AJ271)+4)</f>
        <v>110</v>
      </c>
    </row>
    <row r="272" spans="35:37" x14ac:dyDescent="0.3">
      <c r="AI272" s="32">
        <f t="shared" si="42"/>
        <v>45303.208333332681</v>
      </c>
      <c r="AJ272" s="33">
        <v>88.59</v>
      </c>
      <c r="AK272" s="33">
        <f>MIN(CalcoliFV!$AN$7,CalcoliFV!$AO$7+MAX(0,180-AJ272)+4)</f>
        <v>110</v>
      </c>
    </row>
    <row r="273" spans="35:37" x14ac:dyDescent="0.3">
      <c r="AI273" s="32">
        <f t="shared" si="42"/>
        <v>45303.249999999345</v>
      </c>
      <c r="AJ273" s="33">
        <v>94.76</v>
      </c>
      <c r="AK273" s="33">
        <f>MIN(CalcoliFV!$AN$7,CalcoliFV!$AO$7+MAX(0,180-AJ273)+4)</f>
        <v>110</v>
      </c>
    </row>
    <row r="274" spans="35:37" x14ac:dyDescent="0.3">
      <c r="AI274" s="32">
        <f t="shared" si="42"/>
        <v>45303.291666666009</v>
      </c>
      <c r="AJ274" s="33">
        <v>112.82</v>
      </c>
      <c r="AK274" s="33">
        <f>MIN(CalcoliFV!$AN$7,CalcoliFV!$AO$7+MAX(0,180-AJ274)+4)</f>
        <v>110</v>
      </c>
    </row>
    <row r="275" spans="35:37" x14ac:dyDescent="0.3">
      <c r="AI275" s="32">
        <f t="shared" si="42"/>
        <v>45303.333333332674</v>
      </c>
      <c r="AJ275" s="33">
        <v>129</v>
      </c>
      <c r="AK275" s="33">
        <f>MIN(CalcoliFV!$AN$7,CalcoliFV!$AO$7+MAX(0,180-AJ275)+4)</f>
        <v>110</v>
      </c>
    </row>
    <row r="276" spans="35:37" x14ac:dyDescent="0.3">
      <c r="AI276" s="32">
        <f t="shared" si="42"/>
        <v>45303.374999999338</v>
      </c>
      <c r="AJ276" s="33">
        <v>140.73850999999999</v>
      </c>
      <c r="AK276" s="33">
        <f>MIN(CalcoliFV!$AN$7,CalcoliFV!$AO$7+MAX(0,180-AJ276)+4)</f>
        <v>110</v>
      </c>
    </row>
    <row r="277" spans="35:37" x14ac:dyDescent="0.3">
      <c r="AI277" s="32">
        <f t="shared" si="42"/>
        <v>45303.416666666002</v>
      </c>
      <c r="AJ277" s="33">
        <v>134.96003999999999</v>
      </c>
      <c r="AK277" s="33">
        <f>MIN(CalcoliFV!$AN$7,CalcoliFV!$AO$7+MAX(0,180-AJ277)+4)</f>
        <v>110</v>
      </c>
    </row>
    <row r="278" spans="35:37" x14ac:dyDescent="0.3">
      <c r="AI278" s="32">
        <f t="shared" si="42"/>
        <v>45303.458333332666</v>
      </c>
      <c r="AJ278" s="33">
        <v>122.0052</v>
      </c>
      <c r="AK278" s="33">
        <f>MIN(CalcoliFV!$AN$7,CalcoliFV!$AO$7+MAX(0,180-AJ278)+4)</f>
        <v>110</v>
      </c>
    </row>
    <row r="279" spans="35:37" x14ac:dyDescent="0.3">
      <c r="AI279" s="32">
        <f t="shared" si="42"/>
        <v>45303.499999999331</v>
      </c>
      <c r="AJ279" s="33">
        <v>114.73309</v>
      </c>
      <c r="AK279" s="33">
        <f>MIN(CalcoliFV!$AN$7,CalcoliFV!$AO$7+MAX(0,180-AJ279)+4)</f>
        <v>110</v>
      </c>
    </row>
    <row r="280" spans="35:37" x14ac:dyDescent="0.3">
      <c r="AI280" s="32">
        <f t="shared" si="42"/>
        <v>45303.541666665995</v>
      </c>
      <c r="AJ280" s="33">
        <v>96.363889999999998</v>
      </c>
      <c r="AK280" s="33">
        <f>MIN(CalcoliFV!$AN$7,CalcoliFV!$AO$7+MAX(0,180-AJ280)+4)</f>
        <v>110</v>
      </c>
    </row>
    <row r="281" spans="35:37" x14ac:dyDescent="0.3">
      <c r="AI281" s="32">
        <f t="shared" si="42"/>
        <v>45303.583333332659</v>
      </c>
      <c r="AJ281" s="33">
        <v>94</v>
      </c>
      <c r="AK281" s="33">
        <f>MIN(CalcoliFV!$AN$7,CalcoliFV!$AO$7+MAX(0,180-AJ281)+4)</f>
        <v>110</v>
      </c>
    </row>
    <row r="282" spans="35:37" x14ac:dyDescent="0.3">
      <c r="AI282" s="32">
        <f t="shared" si="42"/>
        <v>45303.624999999323</v>
      </c>
      <c r="AJ282" s="33">
        <v>104.53767000000001</v>
      </c>
      <c r="AK282" s="33">
        <f>MIN(CalcoliFV!$AN$7,CalcoliFV!$AO$7+MAX(0,180-AJ282)+4)</f>
        <v>110</v>
      </c>
    </row>
    <row r="283" spans="35:37" x14ac:dyDescent="0.3">
      <c r="AI283" s="32">
        <f t="shared" si="42"/>
        <v>45303.666666665988</v>
      </c>
      <c r="AJ283" s="33">
        <v>110</v>
      </c>
      <c r="AK283" s="33">
        <f>MIN(CalcoliFV!$AN$7,CalcoliFV!$AO$7+MAX(0,180-AJ283)+4)</f>
        <v>110</v>
      </c>
    </row>
    <row r="284" spans="35:37" x14ac:dyDescent="0.3">
      <c r="AI284" s="32">
        <f t="shared" si="42"/>
        <v>45303.708333332652</v>
      </c>
      <c r="AJ284" s="33">
        <v>120</v>
      </c>
      <c r="AK284" s="33">
        <f>MIN(CalcoliFV!$AN$7,CalcoliFV!$AO$7+MAX(0,180-AJ284)+4)</f>
        <v>110</v>
      </c>
    </row>
    <row r="285" spans="35:37" x14ac:dyDescent="0.3">
      <c r="AI285" s="32">
        <f t="shared" si="42"/>
        <v>45303.749999999316</v>
      </c>
      <c r="AJ285" s="33">
        <v>127.5</v>
      </c>
      <c r="AK285" s="33">
        <f>MIN(CalcoliFV!$AN$7,CalcoliFV!$AO$7+MAX(0,180-AJ285)+4)</f>
        <v>110</v>
      </c>
    </row>
    <row r="286" spans="35:37" x14ac:dyDescent="0.3">
      <c r="AI286" s="32">
        <f t="shared" si="42"/>
        <v>45303.79166666598</v>
      </c>
      <c r="AJ286" s="33">
        <v>126</v>
      </c>
      <c r="AK286" s="33">
        <f>MIN(CalcoliFV!$AN$7,CalcoliFV!$AO$7+MAX(0,180-AJ286)+4)</f>
        <v>110</v>
      </c>
    </row>
    <row r="287" spans="35:37" x14ac:dyDescent="0.3">
      <c r="AI287" s="32">
        <f t="shared" si="42"/>
        <v>45303.833333332645</v>
      </c>
      <c r="AJ287" s="33">
        <v>119.47</v>
      </c>
      <c r="AK287" s="33">
        <f>MIN(CalcoliFV!$AN$7,CalcoliFV!$AO$7+MAX(0,180-AJ287)+4)</f>
        <v>110</v>
      </c>
    </row>
    <row r="288" spans="35:37" x14ac:dyDescent="0.3">
      <c r="AI288" s="32">
        <f t="shared" si="42"/>
        <v>45303.874999999309</v>
      </c>
      <c r="AJ288" s="33">
        <v>110</v>
      </c>
      <c r="AK288" s="33">
        <f>MIN(CalcoliFV!$AN$7,CalcoliFV!$AO$7+MAX(0,180-AJ288)+4)</f>
        <v>110</v>
      </c>
    </row>
    <row r="289" spans="35:37" x14ac:dyDescent="0.3">
      <c r="AI289" s="32">
        <f t="shared" si="42"/>
        <v>45303.916666665973</v>
      </c>
      <c r="AJ289" s="33">
        <v>107</v>
      </c>
      <c r="AK289" s="33">
        <f>MIN(CalcoliFV!$AN$7,CalcoliFV!$AO$7+MAX(0,180-AJ289)+4)</f>
        <v>110</v>
      </c>
    </row>
    <row r="290" spans="35:37" x14ac:dyDescent="0.3">
      <c r="AI290" s="32">
        <f t="shared" si="42"/>
        <v>45303.958333332637</v>
      </c>
      <c r="AJ290" s="33">
        <v>105</v>
      </c>
      <c r="AK290" s="33">
        <f>MIN(CalcoliFV!$AN$7,CalcoliFV!$AO$7+MAX(0,180-AJ290)+4)</f>
        <v>110</v>
      </c>
    </row>
    <row r="291" spans="35:37" x14ac:dyDescent="0.3">
      <c r="AI291" s="32">
        <f t="shared" si="42"/>
        <v>45303.999999999302</v>
      </c>
      <c r="AJ291" s="33">
        <v>95.49</v>
      </c>
      <c r="AK291" s="33">
        <f>MIN(CalcoliFV!$AN$7,CalcoliFV!$AO$7+MAX(0,180-AJ291)+4)</f>
        <v>110</v>
      </c>
    </row>
    <row r="292" spans="35:37" x14ac:dyDescent="0.3">
      <c r="AI292" s="32">
        <f t="shared" si="42"/>
        <v>45304.041666665966</v>
      </c>
      <c r="AJ292" s="33">
        <v>92.8</v>
      </c>
      <c r="AK292" s="33">
        <f>MIN(CalcoliFV!$AN$7,CalcoliFV!$AO$7+MAX(0,180-AJ292)+4)</f>
        <v>110</v>
      </c>
    </row>
    <row r="293" spans="35:37" x14ac:dyDescent="0.3">
      <c r="AI293" s="32">
        <f t="shared" si="42"/>
        <v>45304.08333333263</v>
      </c>
      <c r="AJ293" s="33">
        <v>87.7</v>
      </c>
      <c r="AK293" s="33">
        <f>MIN(CalcoliFV!$AN$7,CalcoliFV!$AO$7+MAX(0,180-AJ293)+4)</f>
        <v>110</v>
      </c>
    </row>
    <row r="294" spans="35:37" x14ac:dyDescent="0.3">
      <c r="AI294" s="32">
        <f t="shared" si="42"/>
        <v>45304.124999999294</v>
      </c>
      <c r="AJ294" s="33">
        <v>87.08</v>
      </c>
      <c r="AK294" s="33">
        <f>MIN(CalcoliFV!$AN$7,CalcoliFV!$AO$7+MAX(0,180-AJ294)+4)</f>
        <v>110</v>
      </c>
    </row>
    <row r="295" spans="35:37" x14ac:dyDescent="0.3">
      <c r="AI295" s="32">
        <f t="shared" si="42"/>
        <v>45304.166666665958</v>
      </c>
      <c r="AJ295" s="33">
        <v>85.59</v>
      </c>
      <c r="AK295" s="33">
        <f>MIN(CalcoliFV!$AN$7,CalcoliFV!$AO$7+MAX(0,180-AJ295)+4)</f>
        <v>110</v>
      </c>
    </row>
    <row r="296" spans="35:37" x14ac:dyDescent="0.3">
      <c r="AI296" s="32">
        <f t="shared" si="42"/>
        <v>45304.208333332623</v>
      </c>
      <c r="AJ296" s="33">
        <v>83.4</v>
      </c>
      <c r="AK296" s="33">
        <f>MIN(CalcoliFV!$AN$7,CalcoliFV!$AO$7+MAX(0,180-AJ296)+4)</f>
        <v>110</v>
      </c>
    </row>
    <row r="297" spans="35:37" x14ac:dyDescent="0.3">
      <c r="AI297" s="32">
        <f t="shared" si="42"/>
        <v>45304.249999999287</v>
      </c>
      <c r="AJ297" s="33">
        <v>83.9</v>
      </c>
      <c r="AK297" s="33">
        <f>MIN(CalcoliFV!$AN$7,CalcoliFV!$AO$7+MAX(0,180-AJ297)+4)</f>
        <v>110</v>
      </c>
    </row>
    <row r="298" spans="35:37" x14ac:dyDescent="0.3">
      <c r="AI298" s="32">
        <f t="shared" si="42"/>
        <v>45304.291666665951</v>
      </c>
      <c r="AJ298" s="33">
        <v>95.52</v>
      </c>
      <c r="AK298" s="33">
        <f>MIN(CalcoliFV!$AN$7,CalcoliFV!$AO$7+MAX(0,180-AJ298)+4)</f>
        <v>110</v>
      </c>
    </row>
    <row r="299" spans="35:37" x14ac:dyDescent="0.3">
      <c r="AI299" s="32">
        <f t="shared" si="42"/>
        <v>45304.333333332615</v>
      </c>
      <c r="AJ299" s="33">
        <v>104.93</v>
      </c>
      <c r="AK299" s="33">
        <f>MIN(CalcoliFV!$AN$7,CalcoliFV!$AO$7+MAX(0,180-AJ299)+4)</f>
        <v>110</v>
      </c>
    </row>
    <row r="300" spans="35:37" x14ac:dyDescent="0.3">
      <c r="AI300" s="32">
        <f t="shared" si="42"/>
        <v>45304.37499999928</v>
      </c>
      <c r="AJ300" s="33">
        <v>107.63</v>
      </c>
      <c r="AK300" s="33">
        <f>MIN(CalcoliFV!$AN$7,CalcoliFV!$AO$7+MAX(0,180-AJ300)+4)</f>
        <v>110</v>
      </c>
    </row>
    <row r="301" spans="35:37" x14ac:dyDescent="0.3">
      <c r="AI301" s="32">
        <f t="shared" si="42"/>
        <v>45304.416666665944</v>
      </c>
      <c r="AJ301" s="33">
        <v>104.93</v>
      </c>
      <c r="AK301" s="33">
        <f>MIN(CalcoliFV!$AN$7,CalcoliFV!$AO$7+MAX(0,180-AJ301)+4)</f>
        <v>110</v>
      </c>
    </row>
    <row r="302" spans="35:37" x14ac:dyDescent="0.3">
      <c r="AI302" s="32">
        <f t="shared" si="42"/>
        <v>45304.458333332608</v>
      </c>
      <c r="AJ302" s="33">
        <v>101</v>
      </c>
      <c r="AK302" s="33">
        <f>MIN(CalcoliFV!$AN$7,CalcoliFV!$AO$7+MAX(0,180-AJ302)+4)</f>
        <v>110</v>
      </c>
    </row>
    <row r="303" spans="35:37" x14ac:dyDescent="0.3">
      <c r="AI303" s="32">
        <f t="shared" si="42"/>
        <v>45304.499999999272</v>
      </c>
      <c r="AJ303" s="33">
        <v>88.401269999999997</v>
      </c>
      <c r="AK303" s="33">
        <f>MIN(CalcoliFV!$AN$7,CalcoliFV!$AO$7+MAX(0,180-AJ303)+4)</f>
        <v>110</v>
      </c>
    </row>
    <row r="304" spans="35:37" x14ac:dyDescent="0.3">
      <c r="AI304" s="32">
        <f t="shared" si="42"/>
        <v>45304.541666665937</v>
      </c>
      <c r="AJ304" s="33">
        <v>84.85</v>
      </c>
      <c r="AK304" s="33">
        <f>MIN(CalcoliFV!$AN$7,CalcoliFV!$AO$7+MAX(0,180-AJ304)+4)</f>
        <v>110</v>
      </c>
    </row>
    <row r="305" spans="35:37" x14ac:dyDescent="0.3">
      <c r="AI305" s="32">
        <f t="shared" si="42"/>
        <v>45304.583333332601</v>
      </c>
      <c r="AJ305" s="33">
        <v>83.4</v>
      </c>
      <c r="AK305" s="33">
        <f>MIN(CalcoliFV!$AN$7,CalcoliFV!$AO$7+MAX(0,180-AJ305)+4)</f>
        <v>110</v>
      </c>
    </row>
    <row r="306" spans="35:37" x14ac:dyDescent="0.3">
      <c r="AI306" s="32">
        <f t="shared" si="42"/>
        <v>45304.624999999265</v>
      </c>
      <c r="AJ306" s="33">
        <v>92.23</v>
      </c>
      <c r="AK306" s="33">
        <f>MIN(CalcoliFV!$AN$7,CalcoliFV!$AO$7+MAX(0,180-AJ306)+4)</f>
        <v>110</v>
      </c>
    </row>
    <row r="307" spans="35:37" x14ac:dyDescent="0.3">
      <c r="AI307" s="32">
        <f t="shared" si="42"/>
        <v>45304.666666665929</v>
      </c>
      <c r="AJ307" s="33">
        <v>101.59</v>
      </c>
      <c r="AK307" s="33">
        <f>MIN(CalcoliFV!$AN$7,CalcoliFV!$AO$7+MAX(0,180-AJ307)+4)</f>
        <v>110</v>
      </c>
    </row>
    <row r="308" spans="35:37" x14ac:dyDescent="0.3">
      <c r="AI308" s="32">
        <f t="shared" si="42"/>
        <v>45304.708333332594</v>
      </c>
      <c r="AJ308" s="33">
        <v>107.92</v>
      </c>
      <c r="AK308" s="33">
        <f>MIN(CalcoliFV!$AN$7,CalcoliFV!$AO$7+MAX(0,180-AJ308)+4)</f>
        <v>110</v>
      </c>
    </row>
    <row r="309" spans="35:37" x14ac:dyDescent="0.3">
      <c r="AI309" s="32">
        <f t="shared" si="42"/>
        <v>45304.749999999258</v>
      </c>
      <c r="AJ309" s="33">
        <v>130</v>
      </c>
      <c r="AK309" s="33">
        <f>MIN(CalcoliFV!$AN$7,CalcoliFV!$AO$7+MAX(0,180-AJ309)+4)</f>
        <v>110</v>
      </c>
    </row>
    <row r="310" spans="35:37" x14ac:dyDescent="0.3">
      <c r="AI310" s="32">
        <f t="shared" si="42"/>
        <v>45304.791666665922</v>
      </c>
      <c r="AJ310" s="33">
        <v>135</v>
      </c>
      <c r="AK310" s="33">
        <f>MIN(CalcoliFV!$AN$7,CalcoliFV!$AO$7+MAX(0,180-AJ310)+4)</f>
        <v>110</v>
      </c>
    </row>
    <row r="311" spans="35:37" x14ac:dyDescent="0.3">
      <c r="AI311" s="32">
        <f t="shared" si="42"/>
        <v>45304.833333332586</v>
      </c>
      <c r="AJ311" s="33">
        <v>134</v>
      </c>
      <c r="AK311" s="33">
        <f>MIN(CalcoliFV!$AN$7,CalcoliFV!$AO$7+MAX(0,180-AJ311)+4)</f>
        <v>110</v>
      </c>
    </row>
    <row r="312" spans="35:37" x14ac:dyDescent="0.3">
      <c r="AI312" s="32">
        <f t="shared" si="42"/>
        <v>45304.874999999251</v>
      </c>
      <c r="AJ312" s="33">
        <v>122.00575000000001</v>
      </c>
      <c r="AK312" s="33">
        <f>MIN(CalcoliFV!$AN$7,CalcoliFV!$AO$7+MAX(0,180-AJ312)+4)</f>
        <v>110</v>
      </c>
    </row>
    <row r="313" spans="35:37" x14ac:dyDescent="0.3">
      <c r="AI313" s="32">
        <f t="shared" si="42"/>
        <v>45304.916666665915</v>
      </c>
      <c r="AJ313" s="33">
        <v>105</v>
      </c>
      <c r="AK313" s="33">
        <f>MIN(CalcoliFV!$AN$7,CalcoliFV!$AO$7+MAX(0,180-AJ313)+4)</f>
        <v>110</v>
      </c>
    </row>
    <row r="314" spans="35:37" x14ac:dyDescent="0.3">
      <c r="AI314" s="32">
        <f t="shared" si="42"/>
        <v>45304.958333332579</v>
      </c>
      <c r="AJ314" s="33">
        <v>101.96</v>
      </c>
      <c r="AK314" s="33">
        <f>MIN(CalcoliFV!$AN$7,CalcoliFV!$AO$7+MAX(0,180-AJ314)+4)</f>
        <v>110</v>
      </c>
    </row>
    <row r="315" spans="35:37" x14ac:dyDescent="0.3">
      <c r="AI315" s="32">
        <f t="shared" si="42"/>
        <v>45304.999999999243</v>
      </c>
      <c r="AJ315" s="33">
        <v>95.52</v>
      </c>
      <c r="AK315" s="33">
        <f>MIN(CalcoliFV!$AN$7,CalcoliFV!$AO$7+MAX(0,180-AJ315)+4)</f>
        <v>110</v>
      </c>
    </row>
    <row r="316" spans="35:37" x14ac:dyDescent="0.3">
      <c r="AI316" s="32">
        <f t="shared" si="42"/>
        <v>45305.041666665908</v>
      </c>
      <c r="AJ316" s="33">
        <v>103</v>
      </c>
      <c r="AK316" s="33">
        <f>MIN(CalcoliFV!$AN$7,CalcoliFV!$AO$7+MAX(0,180-AJ316)+4)</f>
        <v>110</v>
      </c>
    </row>
    <row r="317" spans="35:37" x14ac:dyDescent="0.3">
      <c r="AI317" s="32">
        <f t="shared" si="42"/>
        <v>45305.083333332572</v>
      </c>
      <c r="AJ317" s="33">
        <v>100.65</v>
      </c>
      <c r="AK317" s="33">
        <f>MIN(CalcoliFV!$AN$7,CalcoliFV!$AO$7+MAX(0,180-AJ317)+4)</f>
        <v>110</v>
      </c>
    </row>
    <row r="318" spans="35:37" x14ac:dyDescent="0.3">
      <c r="AI318" s="32">
        <f t="shared" si="42"/>
        <v>45305.124999999236</v>
      </c>
      <c r="AJ318" s="33">
        <v>99.83</v>
      </c>
      <c r="AK318" s="33">
        <f>MIN(CalcoliFV!$AN$7,CalcoliFV!$AO$7+MAX(0,180-AJ318)+4)</f>
        <v>110</v>
      </c>
    </row>
    <row r="319" spans="35:37" x14ac:dyDescent="0.3">
      <c r="AI319" s="32">
        <f t="shared" si="42"/>
        <v>45305.1666666659</v>
      </c>
      <c r="AJ319" s="33">
        <v>96.79</v>
      </c>
      <c r="AK319" s="33">
        <f>MIN(CalcoliFV!$AN$7,CalcoliFV!$AO$7+MAX(0,180-AJ319)+4)</f>
        <v>110</v>
      </c>
    </row>
    <row r="320" spans="35:37" x14ac:dyDescent="0.3">
      <c r="AI320" s="32">
        <f t="shared" si="42"/>
        <v>45305.208333332565</v>
      </c>
      <c r="AJ320" s="33">
        <v>96.25</v>
      </c>
      <c r="AK320" s="33">
        <f>MIN(CalcoliFV!$AN$7,CalcoliFV!$AO$7+MAX(0,180-AJ320)+4)</f>
        <v>110</v>
      </c>
    </row>
    <row r="321" spans="35:37" x14ac:dyDescent="0.3">
      <c r="AI321" s="32">
        <f t="shared" si="42"/>
        <v>45305.249999999229</v>
      </c>
      <c r="AJ321" s="33">
        <v>95.25</v>
      </c>
      <c r="AK321" s="33">
        <f>MIN(CalcoliFV!$AN$7,CalcoliFV!$AO$7+MAX(0,180-AJ321)+4)</f>
        <v>110</v>
      </c>
    </row>
    <row r="322" spans="35:37" x14ac:dyDescent="0.3">
      <c r="AI322" s="32">
        <f t="shared" si="42"/>
        <v>45305.291666665893</v>
      </c>
      <c r="AJ322" s="33">
        <v>103.43</v>
      </c>
      <c r="AK322" s="33">
        <f>MIN(CalcoliFV!$AN$7,CalcoliFV!$AO$7+MAX(0,180-AJ322)+4)</f>
        <v>110</v>
      </c>
    </row>
    <row r="323" spans="35:37" x14ac:dyDescent="0.3">
      <c r="AI323" s="32">
        <f t="shared" si="42"/>
        <v>45305.333333332557</v>
      </c>
      <c r="AJ323" s="33">
        <v>104.73</v>
      </c>
      <c r="AK323" s="33">
        <f>MIN(CalcoliFV!$AN$7,CalcoliFV!$AO$7+MAX(0,180-AJ323)+4)</f>
        <v>110</v>
      </c>
    </row>
    <row r="324" spans="35:37" x14ac:dyDescent="0.3">
      <c r="AI324" s="32">
        <f t="shared" si="42"/>
        <v>45305.374999999221</v>
      </c>
      <c r="AJ324" s="33">
        <v>108.06</v>
      </c>
      <c r="AK324" s="33">
        <f>MIN(CalcoliFV!$AN$7,CalcoliFV!$AO$7+MAX(0,180-AJ324)+4)</f>
        <v>110</v>
      </c>
    </row>
    <row r="325" spans="35:37" x14ac:dyDescent="0.3">
      <c r="AI325" s="32">
        <f t="shared" ref="AI325:AI388" si="43">AI324+1/24</f>
        <v>45305.416666665886</v>
      </c>
      <c r="AJ325" s="33">
        <v>108.06</v>
      </c>
      <c r="AK325" s="33">
        <f>MIN(CalcoliFV!$AN$7,CalcoliFV!$AO$7+MAX(0,180-AJ325)+4)</f>
        <v>110</v>
      </c>
    </row>
    <row r="326" spans="35:37" x14ac:dyDescent="0.3">
      <c r="AI326" s="32">
        <f t="shared" si="43"/>
        <v>45305.45833333255</v>
      </c>
      <c r="AJ326" s="33">
        <v>103</v>
      </c>
      <c r="AK326" s="33">
        <f>MIN(CalcoliFV!$AN$7,CalcoliFV!$AO$7+MAX(0,180-AJ326)+4)</f>
        <v>110</v>
      </c>
    </row>
    <row r="327" spans="35:37" x14ac:dyDescent="0.3">
      <c r="AI327" s="32">
        <f t="shared" si="43"/>
        <v>45305.499999999214</v>
      </c>
      <c r="AJ327" s="33">
        <v>103</v>
      </c>
      <c r="AK327" s="33">
        <f>MIN(CalcoliFV!$AN$7,CalcoliFV!$AO$7+MAX(0,180-AJ327)+4)</f>
        <v>110</v>
      </c>
    </row>
    <row r="328" spans="35:37" x14ac:dyDescent="0.3">
      <c r="AI328" s="32">
        <f t="shared" si="43"/>
        <v>45305.541666665878</v>
      </c>
      <c r="AJ328" s="33">
        <v>101.88</v>
      </c>
      <c r="AK328" s="33">
        <f>MIN(CalcoliFV!$AN$7,CalcoliFV!$AO$7+MAX(0,180-AJ328)+4)</f>
        <v>110</v>
      </c>
    </row>
    <row r="329" spans="35:37" x14ac:dyDescent="0.3">
      <c r="AI329" s="32">
        <f t="shared" si="43"/>
        <v>45305.583333332543</v>
      </c>
      <c r="AJ329" s="33">
        <v>96.04</v>
      </c>
      <c r="AK329" s="33">
        <f>MIN(CalcoliFV!$AN$7,CalcoliFV!$AO$7+MAX(0,180-AJ329)+4)</f>
        <v>110</v>
      </c>
    </row>
    <row r="330" spans="35:37" x14ac:dyDescent="0.3">
      <c r="AI330" s="32">
        <f t="shared" si="43"/>
        <v>45305.624999999207</v>
      </c>
      <c r="AJ330" s="33">
        <v>100</v>
      </c>
      <c r="AK330" s="33">
        <f>MIN(CalcoliFV!$AN$7,CalcoliFV!$AO$7+MAX(0,180-AJ330)+4)</f>
        <v>110</v>
      </c>
    </row>
    <row r="331" spans="35:37" x14ac:dyDescent="0.3">
      <c r="AI331" s="32">
        <f t="shared" si="43"/>
        <v>45305.666666665871</v>
      </c>
      <c r="AJ331" s="33">
        <v>104.74</v>
      </c>
      <c r="AK331" s="33">
        <f>MIN(CalcoliFV!$AN$7,CalcoliFV!$AO$7+MAX(0,180-AJ331)+4)</f>
        <v>110</v>
      </c>
    </row>
    <row r="332" spans="35:37" x14ac:dyDescent="0.3">
      <c r="AI332" s="32">
        <f t="shared" si="43"/>
        <v>45305.708333332535</v>
      </c>
      <c r="AJ332" s="33">
        <v>105</v>
      </c>
      <c r="AK332" s="33">
        <f>MIN(CalcoliFV!$AN$7,CalcoliFV!$AO$7+MAX(0,180-AJ332)+4)</f>
        <v>110</v>
      </c>
    </row>
    <row r="333" spans="35:37" x14ac:dyDescent="0.3">
      <c r="AI333" s="32">
        <f t="shared" si="43"/>
        <v>45305.7499999992</v>
      </c>
      <c r="AJ333" s="33">
        <v>111</v>
      </c>
      <c r="AK333" s="33">
        <f>MIN(CalcoliFV!$AN$7,CalcoliFV!$AO$7+MAX(0,180-AJ333)+4)</f>
        <v>110</v>
      </c>
    </row>
    <row r="334" spans="35:37" x14ac:dyDescent="0.3">
      <c r="AI334" s="32">
        <f t="shared" si="43"/>
        <v>45305.791666665864</v>
      </c>
      <c r="AJ334" s="33">
        <v>117</v>
      </c>
      <c r="AK334" s="33">
        <f>MIN(CalcoliFV!$AN$7,CalcoliFV!$AO$7+MAX(0,180-AJ334)+4)</f>
        <v>110</v>
      </c>
    </row>
    <row r="335" spans="35:37" x14ac:dyDescent="0.3">
      <c r="AI335" s="32">
        <f t="shared" si="43"/>
        <v>45305.833333332528</v>
      </c>
      <c r="AJ335" s="33">
        <v>120</v>
      </c>
      <c r="AK335" s="33">
        <f>MIN(CalcoliFV!$AN$7,CalcoliFV!$AO$7+MAX(0,180-AJ335)+4)</f>
        <v>110</v>
      </c>
    </row>
    <row r="336" spans="35:37" x14ac:dyDescent="0.3">
      <c r="AI336" s="32">
        <f t="shared" si="43"/>
        <v>45305.874999999192</v>
      </c>
      <c r="AJ336" s="33">
        <v>115.14</v>
      </c>
      <c r="AK336" s="33">
        <f>MIN(CalcoliFV!$AN$7,CalcoliFV!$AO$7+MAX(0,180-AJ336)+4)</f>
        <v>110</v>
      </c>
    </row>
    <row r="337" spans="35:37" x14ac:dyDescent="0.3">
      <c r="AI337" s="32">
        <f t="shared" si="43"/>
        <v>45305.916666665857</v>
      </c>
      <c r="AJ337" s="33">
        <v>108.23</v>
      </c>
      <c r="AK337" s="33">
        <f>MIN(CalcoliFV!$AN$7,CalcoliFV!$AO$7+MAX(0,180-AJ337)+4)</f>
        <v>110</v>
      </c>
    </row>
    <row r="338" spans="35:37" x14ac:dyDescent="0.3">
      <c r="AI338" s="32">
        <f t="shared" si="43"/>
        <v>45305.958333332521</v>
      </c>
      <c r="AJ338" s="33">
        <v>101.51</v>
      </c>
      <c r="AK338" s="33">
        <f>MIN(CalcoliFV!$AN$7,CalcoliFV!$AO$7+MAX(0,180-AJ338)+4)</f>
        <v>110</v>
      </c>
    </row>
    <row r="339" spans="35:37" x14ac:dyDescent="0.3">
      <c r="AI339" s="32">
        <f t="shared" si="43"/>
        <v>45305.999999999185</v>
      </c>
      <c r="AJ339" s="33">
        <v>97.9</v>
      </c>
      <c r="AK339" s="33">
        <f>MIN(CalcoliFV!$AN$7,CalcoliFV!$AO$7+MAX(0,180-AJ339)+4)</f>
        <v>110</v>
      </c>
    </row>
    <row r="340" spans="35:37" x14ac:dyDescent="0.3">
      <c r="AI340" s="32">
        <f t="shared" si="43"/>
        <v>45306.041666665849</v>
      </c>
      <c r="AJ340" s="33">
        <v>85.5</v>
      </c>
      <c r="AK340" s="33">
        <f>MIN(CalcoliFV!$AN$7,CalcoliFV!$AO$7+MAX(0,180-AJ340)+4)</f>
        <v>110</v>
      </c>
    </row>
    <row r="341" spans="35:37" x14ac:dyDescent="0.3">
      <c r="AI341" s="32">
        <f t="shared" si="43"/>
        <v>45306.083333332514</v>
      </c>
      <c r="AJ341" s="33">
        <v>83.4</v>
      </c>
      <c r="AK341" s="33">
        <f>MIN(CalcoliFV!$AN$7,CalcoliFV!$AO$7+MAX(0,180-AJ341)+4)</f>
        <v>110</v>
      </c>
    </row>
    <row r="342" spans="35:37" x14ac:dyDescent="0.3">
      <c r="AI342" s="32">
        <f t="shared" si="43"/>
        <v>45306.124999999178</v>
      </c>
      <c r="AJ342" s="33">
        <v>84.1</v>
      </c>
      <c r="AK342" s="33">
        <f>MIN(CalcoliFV!$AN$7,CalcoliFV!$AO$7+MAX(0,180-AJ342)+4)</f>
        <v>110</v>
      </c>
    </row>
    <row r="343" spans="35:37" x14ac:dyDescent="0.3">
      <c r="AI343" s="32">
        <f t="shared" si="43"/>
        <v>45306.166666665842</v>
      </c>
      <c r="AJ343" s="33">
        <v>83.4</v>
      </c>
      <c r="AK343" s="33">
        <f>MIN(CalcoliFV!$AN$7,CalcoliFV!$AO$7+MAX(0,180-AJ343)+4)</f>
        <v>110</v>
      </c>
    </row>
    <row r="344" spans="35:37" x14ac:dyDescent="0.3">
      <c r="AI344" s="32">
        <f t="shared" si="43"/>
        <v>45306.208333332506</v>
      </c>
      <c r="AJ344" s="33">
        <v>83.4</v>
      </c>
      <c r="AK344" s="33">
        <f>MIN(CalcoliFV!$AN$7,CalcoliFV!$AO$7+MAX(0,180-AJ344)+4)</f>
        <v>110</v>
      </c>
    </row>
    <row r="345" spans="35:37" x14ac:dyDescent="0.3">
      <c r="AI345" s="32">
        <f t="shared" si="43"/>
        <v>45306.249999999171</v>
      </c>
      <c r="AJ345" s="33">
        <v>84.899839999999998</v>
      </c>
      <c r="AK345" s="33">
        <f>MIN(CalcoliFV!$AN$7,CalcoliFV!$AO$7+MAX(0,180-AJ345)+4)</f>
        <v>110</v>
      </c>
    </row>
    <row r="346" spans="35:37" x14ac:dyDescent="0.3">
      <c r="AI346" s="32">
        <f t="shared" si="43"/>
        <v>45306.291666665835</v>
      </c>
      <c r="AJ346" s="33">
        <v>102.52</v>
      </c>
      <c r="AK346" s="33">
        <f>MIN(CalcoliFV!$AN$7,CalcoliFV!$AO$7+MAX(0,180-AJ346)+4)</f>
        <v>110</v>
      </c>
    </row>
    <row r="347" spans="35:37" x14ac:dyDescent="0.3">
      <c r="AI347" s="32">
        <f t="shared" si="43"/>
        <v>45306.333333332499</v>
      </c>
      <c r="AJ347" s="33">
        <v>110.03</v>
      </c>
      <c r="AK347" s="33">
        <f>MIN(CalcoliFV!$AN$7,CalcoliFV!$AO$7+MAX(0,180-AJ347)+4)</f>
        <v>110</v>
      </c>
    </row>
    <row r="348" spans="35:37" x14ac:dyDescent="0.3">
      <c r="AI348" s="32">
        <f t="shared" si="43"/>
        <v>45306.374999999163</v>
      </c>
      <c r="AJ348" s="33">
        <v>122.00208000000001</v>
      </c>
      <c r="AK348" s="33">
        <f>MIN(CalcoliFV!$AN$7,CalcoliFV!$AO$7+MAX(0,180-AJ348)+4)</f>
        <v>110</v>
      </c>
    </row>
    <row r="349" spans="35:37" x14ac:dyDescent="0.3">
      <c r="AI349" s="32">
        <f t="shared" si="43"/>
        <v>45306.416666665828</v>
      </c>
      <c r="AJ349" s="33">
        <v>119.59</v>
      </c>
      <c r="AK349" s="33">
        <f>MIN(CalcoliFV!$AN$7,CalcoliFV!$AO$7+MAX(0,180-AJ349)+4)</f>
        <v>110</v>
      </c>
    </row>
    <row r="350" spans="35:37" x14ac:dyDescent="0.3">
      <c r="AI350" s="32">
        <f t="shared" si="43"/>
        <v>45306.458333332492</v>
      </c>
      <c r="AJ350" s="33">
        <v>106.21</v>
      </c>
      <c r="AK350" s="33">
        <f>MIN(CalcoliFV!$AN$7,CalcoliFV!$AO$7+MAX(0,180-AJ350)+4)</f>
        <v>110</v>
      </c>
    </row>
    <row r="351" spans="35:37" x14ac:dyDescent="0.3">
      <c r="AI351" s="32">
        <f t="shared" si="43"/>
        <v>45306.499999999156</v>
      </c>
      <c r="AJ351" s="33">
        <v>103</v>
      </c>
      <c r="AK351" s="33">
        <f>MIN(CalcoliFV!$AN$7,CalcoliFV!$AO$7+MAX(0,180-AJ351)+4)</f>
        <v>110</v>
      </c>
    </row>
    <row r="352" spans="35:37" x14ac:dyDescent="0.3">
      <c r="AI352" s="32">
        <f t="shared" si="43"/>
        <v>45306.54166666582</v>
      </c>
      <c r="AJ352" s="33">
        <v>95</v>
      </c>
      <c r="AK352" s="33">
        <f>MIN(CalcoliFV!$AN$7,CalcoliFV!$AO$7+MAX(0,180-AJ352)+4)</f>
        <v>110</v>
      </c>
    </row>
    <row r="353" spans="35:37" x14ac:dyDescent="0.3">
      <c r="AI353" s="32">
        <f t="shared" si="43"/>
        <v>45306.583333332484</v>
      </c>
      <c r="AJ353" s="33">
        <v>90.783159999999995</v>
      </c>
      <c r="AK353" s="33">
        <f>MIN(CalcoliFV!$AN$7,CalcoliFV!$AO$7+MAX(0,180-AJ353)+4)</f>
        <v>110</v>
      </c>
    </row>
    <row r="354" spans="35:37" x14ac:dyDescent="0.3">
      <c r="AI354" s="32">
        <f t="shared" si="43"/>
        <v>45306.624999999149</v>
      </c>
      <c r="AJ354" s="33">
        <v>99.7</v>
      </c>
      <c r="AK354" s="33">
        <f>MIN(CalcoliFV!$AN$7,CalcoliFV!$AO$7+MAX(0,180-AJ354)+4)</f>
        <v>110</v>
      </c>
    </row>
    <row r="355" spans="35:37" x14ac:dyDescent="0.3">
      <c r="AI355" s="32">
        <f t="shared" si="43"/>
        <v>45306.666666665813</v>
      </c>
      <c r="AJ355" s="33">
        <v>104.54</v>
      </c>
      <c r="AK355" s="33">
        <f>MIN(CalcoliFV!$AN$7,CalcoliFV!$AO$7+MAX(0,180-AJ355)+4)</f>
        <v>110</v>
      </c>
    </row>
    <row r="356" spans="35:37" x14ac:dyDescent="0.3">
      <c r="AI356" s="32">
        <f t="shared" si="43"/>
        <v>45306.708333332477</v>
      </c>
      <c r="AJ356" s="33">
        <v>110</v>
      </c>
      <c r="AK356" s="33">
        <f>MIN(CalcoliFV!$AN$7,CalcoliFV!$AO$7+MAX(0,180-AJ356)+4)</f>
        <v>110</v>
      </c>
    </row>
    <row r="357" spans="35:37" x14ac:dyDescent="0.3">
      <c r="AI357" s="32">
        <f t="shared" si="43"/>
        <v>45306.749999999141</v>
      </c>
      <c r="AJ357" s="33">
        <v>116.13</v>
      </c>
      <c r="AK357" s="33">
        <f>MIN(CalcoliFV!$AN$7,CalcoliFV!$AO$7+MAX(0,180-AJ357)+4)</f>
        <v>110</v>
      </c>
    </row>
    <row r="358" spans="35:37" x14ac:dyDescent="0.3">
      <c r="AI358" s="32">
        <f t="shared" si="43"/>
        <v>45306.791666665806</v>
      </c>
      <c r="AJ358" s="33">
        <v>115</v>
      </c>
      <c r="AK358" s="33">
        <f>MIN(CalcoliFV!$AN$7,CalcoliFV!$AO$7+MAX(0,180-AJ358)+4)</f>
        <v>110</v>
      </c>
    </row>
    <row r="359" spans="35:37" x14ac:dyDescent="0.3">
      <c r="AI359" s="32">
        <f t="shared" si="43"/>
        <v>45306.83333333247</v>
      </c>
      <c r="AJ359" s="33">
        <v>113.9</v>
      </c>
      <c r="AK359" s="33">
        <f>MIN(CalcoliFV!$AN$7,CalcoliFV!$AO$7+MAX(0,180-AJ359)+4)</f>
        <v>110</v>
      </c>
    </row>
    <row r="360" spans="35:37" x14ac:dyDescent="0.3">
      <c r="AI360" s="32">
        <f t="shared" si="43"/>
        <v>45306.874999999134</v>
      </c>
      <c r="AJ360" s="33">
        <v>107.58229</v>
      </c>
      <c r="AK360" s="33">
        <f>MIN(CalcoliFV!$AN$7,CalcoliFV!$AO$7+MAX(0,180-AJ360)+4)</f>
        <v>110</v>
      </c>
    </row>
    <row r="361" spans="35:37" x14ac:dyDescent="0.3">
      <c r="AI361" s="32">
        <f t="shared" si="43"/>
        <v>45306.916666665798</v>
      </c>
      <c r="AJ361" s="33">
        <v>104.31</v>
      </c>
      <c r="AK361" s="33">
        <f>MIN(CalcoliFV!$AN$7,CalcoliFV!$AO$7+MAX(0,180-AJ361)+4)</f>
        <v>110</v>
      </c>
    </row>
    <row r="362" spans="35:37" x14ac:dyDescent="0.3">
      <c r="AI362" s="32">
        <f t="shared" si="43"/>
        <v>45306.958333332463</v>
      </c>
      <c r="AJ362" s="33">
        <v>101.68</v>
      </c>
      <c r="AK362" s="33">
        <f>MIN(CalcoliFV!$AN$7,CalcoliFV!$AO$7+MAX(0,180-AJ362)+4)</f>
        <v>110</v>
      </c>
    </row>
    <row r="363" spans="35:37" x14ac:dyDescent="0.3">
      <c r="AI363" s="32">
        <f t="shared" si="43"/>
        <v>45306.999999999127</v>
      </c>
      <c r="AJ363" s="33">
        <v>91.39</v>
      </c>
      <c r="AK363" s="33">
        <f>MIN(CalcoliFV!$AN$7,CalcoliFV!$AO$7+MAX(0,180-AJ363)+4)</f>
        <v>110</v>
      </c>
    </row>
    <row r="364" spans="35:37" x14ac:dyDescent="0.3">
      <c r="AI364" s="32">
        <f t="shared" si="43"/>
        <v>45307.041666665791</v>
      </c>
      <c r="AJ364" s="33">
        <v>86.588310000000007</v>
      </c>
      <c r="AK364" s="33">
        <f>MIN(CalcoliFV!$AN$7,CalcoliFV!$AO$7+MAX(0,180-AJ364)+4)</f>
        <v>110</v>
      </c>
    </row>
    <row r="365" spans="35:37" x14ac:dyDescent="0.3">
      <c r="AI365" s="32">
        <f t="shared" si="43"/>
        <v>45307.083333332455</v>
      </c>
      <c r="AJ365" s="33">
        <v>83.34</v>
      </c>
      <c r="AK365" s="33">
        <f>MIN(CalcoliFV!$AN$7,CalcoliFV!$AO$7+MAX(0,180-AJ365)+4)</f>
        <v>110</v>
      </c>
    </row>
    <row r="366" spans="35:37" x14ac:dyDescent="0.3">
      <c r="AI366" s="32">
        <f t="shared" si="43"/>
        <v>45307.12499999912</v>
      </c>
      <c r="AJ366" s="33">
        <v>84.1</v>
      </c>
      <c r="AK366" s="33">
        <f>MIN(CalcoliFV!$AN$7,CalcoliFV!$AO$7+MAX(0,180-AJ366)+4)</f>
        <v>110</v>
      </c>
    </row>
    <row r="367" spans="35:37" x14ac:dyDescent="0.3">
      <c r="AI367" s="32">
        <f t="shared" si="43"/>
        <v>45307.166666665784</v>
      </c>
      <c r="AJ367" s="33">
        <v>84.7</v>
      </c>
      <c r="AK367" s="33">
        <f>MIN(CalcoliFV!$AN$7,CalcoliFV!$AO$7+MAX(0,180-AJ367)+4)</f>
        <v>110</v>
      </c>
    </row>
    <row r="368" spans="35:37" x14ac:dyDescent="0.3">
      <c r="AI368" s="32">
        <f t="shared" si="43"/>
        <v>45307.208333332448</v>
      </c>
      <c r="AJ368" s="33">
        <v>84.7</v>
      </c>
      <c r="AK368" s="33">
        <f>MIN(CalcoliFV!$AN$7,CalcoliFV!$AO$7+MAX(0,180-AJ368)+4)</f>
        <v>110</v>
      </c>
    </row>
    <row r="369" spans="35:37" x14ac:dyDescent="0.3">
      <c r="AI369" s="32">
        <f t="shared" si="43"/>
        <v>45307.249999999112</v>
      </c>
      <c r="AJ369" s="33">
        <v>90</v>
      </c>
      <c r="AK369" s="33">
        <f>MIN(CalcoliFV!$AN$7,CalcoliFV!$AO$7+MAX(0,180-AJ369)+4)</f>
        <v>110</v>
      </c>
    </row>
    <row r="370" spans="35:37" x14ac:dyDescent="0.3">
      <c r="AI370" s="32">
        <f t="shared" si="43"/>
        <v>45307.291666665777</v>
      </c>
      <c r="AJ370" s="33">
        <v>103.76848</v>
      </c>
      <c r="AK370" s="33">
        <f>MIN(CalcoliFV!$AN$7,CalcoliFV!$AO$7+MAX(0,180-AJ370)+4)</f>
        <v>110</v>
      </c>
    </row>
    <row r="371" spans="35:37" x14ac:dyDescent="0.3">
      <c r="AI371" s="32">
        <f t="shared" si="43"/>
        <v>45307.333333332441</v>
      </c>
      <c r="AJ371" s="33">
        <v>117</v>
      </c>
      <c r="AK371" s="33">
        <f>MIN(CalcoliFV!$AN$7,CalcoliFV!$AO$7+MAX(0,180-AJ371)+4)</f>
        <v>110</v>
      </c>
    </row>
    <row r="372" spans="35:37" x14ac:dyDescent="0.3">
      <c r="AI372" s="32">
        <f t="shared" si="43"/>
        <v>45307.374999999105</v>
      </c>
      <c r="AJ372" s="33">
        <v>144.11053000000001</v>
      </c>
      <c r="AK372" s="33">
        <f>MIN(CalcoliFV!$AN$7,CalcoliFV!$AO$7+MAX(0,180-AJ372)+4)</f>
        <v>109.88946999999999</v>
      </c>
    </row>
    <row r="373" spans="35:37" x14ac:dyDescent="0.3">
      <c r="AI373" s="32">
        <f t="shared" si="43"/>
        <v>45307.416666665769</v>
      </c>
      <c r="AJ373" s="33">
        <v>138.6</v>
      </c>
      <c r="AK373" s="33">
        <f>MIN(CalcoliFV!$AN$7,CalcoliFV!$AO$7+MAX(0,180-AJ373)+4)</f>
        <v>110</v>
      </c>
    </row>
    <row r="374" spans="35:37" x14ac:dyDescent="0.3">
      <c r="AI374" s="32">
        <f t="shared" si="43"/>
        <v>45307.458333332434</v>
      </c>
      <c r="AJ374" s="33">
        <v>122.00194</v>
      </c>
      <c r="AK374" s="33">
        <f>MIN(CalcoliFV!$AN$7,CalcoliFV!$AO$7+MAX(0,180-AJ374)+4)</f>
        <v>110</v>
      </c>
    </row>
    <row r="375" spans="35:37" x14ac:dyDescent="0.3">
      <c r="AI375" s="32">
        <f t="shared" si="43"/>
        <v>45307.499999999098</v>
      </c>
      <c r="AJ375" s="33">
        <v>110</v>
      </c>
      <c r="AK375" s="33">
        <f>MIN(CalcoliFV!$AN$7,CalcoliFV!$AO$7+MAX(0,180-AJ375)+4)</f>
        <v>110</v>
      </c>
    </row>
    <row r="376" spans="35:37" x14ac:dyDescent="0.3">
      <c r="AI376" s="32">
        <f t="shared" si="43"/>
        <v>45307.541666665762</v>
      </c>
      <c r="AJ376" s="33">
        <v>102.61931</v>
      </c>
      <c r="AK376" s="33">
        <f>MIN(CalcoliFV!$AN$7,CalcoliFV!$AO$7+MAX(0,180-AJ376)+4)</f>
        <v>110</v>
      </c>
    </row>
    <row r="377" spans="35:37" x14ac:dyDescent="0.3">
      <c r="AI377" s="32">
        <f t="shared" si="43"/>
        <v>45307.583333332426</v>
      </c>
      <c r="AJ377" s="33">
        <v>102.7062</v>
      </c>
      <c r="AK377" s="33">
        <f>MIN(CalcoliFV!$AN$7,CalcoliFV!$AO$7+MAX(0,180-AJ377)+4)</f>
        <v>110</v>
      </c>
    </row>
    <row r="378" spans="35:37" x14ac:dyDescent="0.3">
      <c r="AI378" s="32">
        <f t="shared" si="43"/>
        <v>45307.624999999091</v>
      </c>
      <c r="AJ378" s="33">
        <v>105.3</v>
      </c>
      <c r="AK378" s="33">
        <f>MIN(CalcoliFV!$AN$7,CalcoliFV!$AO$7+MAX(0,180-AJ378)+4)</f>
        <v>110</v>
      </c>
    </row>
    <row r="379" spans="35:37" x14ac:dyDescent="0.3">
      <c r="AI379" s="32">
        <f t="shared" si="43"/>
        <v>45307.666666665755</v>
      </c>
      <c r="AJ379" s="33">
        <v>111.85</v>
      </c>
      <c r="AK379" s="33">
        <f>MIN(CalcoliFV!$AN$7,CalcoliFV!$AO$7+MAX(0,180-AJ379)+4)</f>
        <v>110</v>
      </c>
    </row>
    <row r="380" spans="35:37" x14ac:dyDescent="0.3">
      <c r="AI380" s="32">
        <f t="shared" si="43"/>
        <v>45307.708333332419</v>
      </c>
      <c r="AJ380" s="33">
        <v>122.05</v>
      </c>
      <c r="AK380" s="33">
        <f>MIN(CalcoliFV!$AN$7,CalcoliFV!$AO$7+MAX(0,180-AJ380)+4)</f>
        <v>110</v>
      </c>
    </row>
    <row r="381" spans="35:37" x14ac:dyDescent="0.3">
      <c r="AI381" s="32">
        <f t="shared" si="43"/>
        <v>45307.749999999083</v>
      </c>
      <c r="AJ381" s="33">
        <v>133</v>
      </c>
      <c r="AK381" s="33">
        <f>MIN(CalcoliFV!$AN$7,CalcoliFV!$AO$7+MAX(0,180-AJ381)+4)</f>
        <v>110</v>
      </c>
    </row>
    <row r="382" spans="35:37" x14ac:dyDescent="0.3">
      <c r="AI382" s="32">
        <f t="shared" si="43"/>
        <v>45307.791666665747</v>
      </c>
      <c r="AJ382" s="33">
        <v>129.98158000000001</v>
      </c>
      <c r="AK382" s="33">
        <f>MIN(CalcoliFV!$AN$7,CalcoliFV!$AO$7+MAX(0,180-AJ382)+4)</f>
        <v>110</v>
      </c>
    </row>
    <row r="383" spans="35:37" x14ac:dyDescent="0.3">
      <c r="AI383" s="32">
        <f t="shared" si="43"/>
        <v>45307.833333332412</v>
      </c>
      <c r="AJ383" s="33">
        <v>121.05</v>
      </c>
      <c r="AK383" s="33">
        <f>MIN(CalcoliFV!$AN$7,CalcoliFV!$AO$7+MAX(0,180-AJ383)+4)</f>
        <v>110</v>
      </c>
    </row>
    <row r="384" spans="35:37" x14ac:dyDescent="0.3">
      <c r="AI384" s="32">
        <f t="shared" si="43"/>
        <v>45307.874999999076</v>
      </c>
      <c r="AJ384" s="33">
        <v>110</v>
      </c>
      <c r="AK384" s="33">
        <f>MIN(CalcoliFV!$AN$7,CalcoliFV!$AO$7+MAX(0,180-AJ384)+4)</f>
        <v>110</v>
      </c>
    </row>
    <row r="385" spans="35:37" x14ac:dyDescent="0.3">
      <c r="AI385" s="32">
        <f t="shared" si="43"/>
        <v>45307.91666666574</v>
      </c>
      <c r="AJ385" s="33">
        <v>105</v>
      </c>
      <c r="AK385" s="33">
        <f>MIN(CalcoliFV!$AN$7,CalcoliFV!$AO$7+MAX(0,180-AJ385)+4)</f>
        <v>110</v>
      </c>
    </row>
    <row r="386" spans="35:37" x14ac:dyDescent="0.3">
      <c r="AI386" s="32">
        <f t="shared" si="43"/>
        <v>45307.958333332404</v>
      </c>
      <c r="AJ386" s="33">
        <v>100.61</v>
      </c>
      <c r="AK386" s="33">
        <f>MIN(CalcoliFV!$AN$7,CalcoliFV!$AO$7+MAX(0,180-AJ386)+4)</f>
        <v>110</v>
      </c>
    </row>
    <row r="387" spans="35:37" x14ac:dyDescent="0.3">
      <c r="AI387" s="32">
        <f t="shared" si="43"/>
        <v>45307.999999999069</v>
      </c>
      <c r="AJ387" s="33">
        <v>97.9</v>
      </c>
      <c r="AK387" s="33">
        <f>MIN(CalcoliFV!$AN$7,CalcoliFV!$AO$7+MAX(0,180-AJ387)+4)</f>
        <v>110</v>
      </c>
    </row>
    <row r="388" spans="35:37" x14ac:dyDescent="0.3">
      <c r="AI388" s="32">
        <f t="shared" si="43"/>
        <v>45308.041666665733</v>
      </c>
      <c r="AJ388" s="33">
        <v>86.75</v>
      </c>
      <c r="AK388" s="33">
        <f>MIN(CalcoliFV!$AN$7,CalcoliFV!$AO$7+MAX(0,180-AJ388)+4)</f>
        <v>110</v>
      </c>
    </row>
    <row r="389" spans="35:37" x14ac:dyDescent="0.3">
      <c r="AI389" s="32">
        <f t="shared" ref="AI389:AI452" si="44">AI388+1/24</f>
        <v>45308.083333332397</v>
      </c>
      <c r="AJ389" s="33">
        <v>85.5</v>
      </c>
      <c r="AK389" s="33">
        <f>MIN(CalcoliFV!$AN$7,CalcoliFV!$AO$7+MAX(0,180-AJ389)+4)</f>
        <v>110</v>
      </c>
    </row>
    <row r="390" spans="35:37" x14ac:dyDescent="0.3">
      <c r="AI390" s="32">
        <f t="shared" si="44"/>
        <v>45308.124999999061</v>
      </c>
      <c r="AJ390" s="33">
        <v>82.4</v>
      </c>
      <c r="AK390" s="33">
        <f>MIN(CalcoliFV!$AN$7,CalcoliFV!$AO$7+MAX(0,180-AJ390)+4)</f>
        <v>110</v>
      </c>
    </row>
    <row r="391" spans="35:37" x14ac:dyDescent="0.3">
      <c r="AI391" s="32">
        <f t="shared" si="44"/>
        <v>45308.166666665726</v>
      </c>
      <c r="AJ391" s="33">
        <v>80</v>
      </c>
      <c r="AK391" s="33">
        <f>MIN(CalcoliFV!$AN$7,CalcoliFV!$AO$7+MAX(0,180-AJ391)+4)</f>
        <v>110</v>
      </c>
    </row>
    <row r="392" spans="35:37" x14ac:dyDescent="0.3">
      <c r="AI392" s="32">
        <f t="shared" si="44"/>
        <v>45308.20833333239</v>
      </c>
      <c r="AJ392" s="33">
        <v>82.4</v>
      </c>
      <c r="AK392" s="33">
        <f>MIN(CalcoliFV!$AN$7,CalcoliFV!$AO$7+MAX(0,180-AJ392)+4)</f>
        <v>110</v>
      </c>
    </row>
    <row r="393" spans="35:37" x14ac:dyDescent="0.3">
      <c r="AI393" s="32">
        <f t="shared" si="44"/>
        <v>45308.249999999054</v>
      </c>
      <c r="AJ393" s="33">
        <v>85.9</v>
      </c>
      <c r="AK393" s="33">
        <f>MIN(CalcoliFV!$AN$7,CalcoliFV!$AO$7+MAX(0,180-AJ393)+4)</f>
        <v>110</v>
      </c>
    </row>
    <row r="394" spans="35:37" x14ac:dyDescent="0.3">
      <c r="AI394" s="32">
        <f t="shared" si="44"/>
        <v>45308.291666665718</v>
      </c>
      <c r="AJ394" s="33">
        <v>98.9</v>
      </c>
      <c r="AK394" s="33">
        <f>MIN(CalcoliFV!$AN$7,CalcoliFV!$AO$7+MAX(0,180-AJ394)+4)</f>
        <v>110</v>
      </c>
    </row>
    <row r="395" spans="35:37" x14ac:dyDescent="0.3">
      <c r="AI395" s="32">
        <f t="shared" si="44"/>
        <v>45308.333333332383</v>
      </c>
      <c r="AJ395" s="33">
        <v>104.18</v>
      </c>
      <c r="AK395" s="33">
        <f>MIN(CalcoliFV!$AN$7,CalcoliFV!$AO$7+MAX(0,180-AJ395)+4)</f>
        <v>110</v>
      </c>
    </row>
    <row r="396" spans="35:37" x14ac:dyDescent="0.3">
      <c r="AI396" s="32">
        <f t="shared" si="44"/>
        <v>45308.374999999047</v>
      </c>
      <c r="AJ396" s="33">
        <v>117.77</v>
      </c>
      <c r="AK396" s="33">
        <f>MIN(CalcoliFV!$AN$7,CalcoliFV!$AO$7+MAX(0,180-AJ396)+4)</f>
        <v>110</v>
      </c>
    </row>
    <row r="397" spans="35:37" x14ac:dyDescent="0.3">
      <c r="AI397" s="32">
        <f t="shared" si="44"/>
        <v>45308.416666665711</v>
      </c>
      <c r="AJ397" s="33">
        <v>115.4697</v>
      </c>
      <c r="AK397" s="33">
        <f>MIN(CalcoliFV!$AN$7,CalcoliFV!$AO$7+MAX(0,180-AJ397)+4)</f>
        <v>110</v>
      </c>
    </row>
    <row r="398" spans="35:37" x14ac:dyDescent="0.3">
      <c r="AI398" s="32">
        <f t="shared" si="44"/>
        <v>45308.458333332375</v>
      </c>
      <c r="AJ398" s="33">
        <v>110.33</v>
      </c>
      <c r="AK398" s="33">
        <f>MIN(CalcoliFV!$AN$7,CalcoliFV!$AO$7+MAX(0,180-AJ398)+4)</f>
        <v>110</v>
      </c>
    </row>
    <row r="399" spans="35:37" x14ac:dyDescent="0.3">
      <c r="AI399" s="32">
        <f t="shared" si="44"/>
        <v>45308.49999999904</v>
      </c>
      <c r="AJ399" s="33">
        <v>111.1</v>
      </c>
      <c r="AK399" s="33">
        <f>MIN(CalcoliFV!$AN$7,CalcoliFV!$AO$7+MAX(0,180-AJ399)+4)</f>
        <v>110</v>
      </c>
    </row>
    <row r="400" spans="35:37" x14ac:dyDescent="0.3">
      <c r="AI400" s="32">
        <f t="shared" si="44"/>
        <v>45308.541666665704</v>
      </c>
      <c r="AJ400" s="33">
        <v>105.68276</v>
      </c>
      <c r="AK400" s="33">
        <f>MIN(CalcoliFV!$AN$7,CalcoliFV!$AO$7+MAX(0,180-AJ400)+4)</f>
        <v>110</v>
      </c>
    </row>
    <row r="401" spans="35:37" x14ac:dyDescent="0.3">
      <c r="AI401" s="32">
        <f t="shared" si="44"/>
        <v>45308.583333332368</v>
      </c>
      <c r="AJ401" s="33">
        <v>104</v>
      </c>
      <c r="AK401" s="33">
        <f>MIN(CalcoliFV!$AN$7,CalcoliFV!$AO$7+MAX(0,180-AJ401)+4)</f>
        <v>110</v>
      </c>
    </row>
    <row r="402" spans="35:37" x14ac:dyDescent="0.3">
      <c r="AI402" s="32">
        <f t="shared" si="44"/>
        <v>45308.624999999032</v>
      </c>
      <c r="AJ402" s="33">
        <v>107.4</v>
      </c>
      <c r="AK402" s="33">
        <f>MIN(CalcoliFV!$AN$7,CalcoliFV!$AO$7+MAX(0,180-AJ402)+4)</f>
        <v>110</v>
      </c>
    </row>
    <row r="403" spans="35:37" x14ac:dyDescent="0.3">
      <c r="AI403" s="32">
        <f t="shared" si="44"/>
        <v>45308.666666665697</v>
      </c>
      <c r="AJ403" s="33">
        <v>113.88</v>
      </c>
      <c r="AK403" s="33">
        <f>MIN(CalcoliFV!$AN$7,CalcoliFV!$AO$7+MAX(0,180-AJ403)+4)</f>
        <v>110</v>
      </c>
    </row>
    <row r="404" spans="35:37" x14ac:dyDescent="0.3">
      <c r="AI404" s="32">
        <f t="shared" si="44"/>
        <v>45308.708333332361</v>
      </c>
      <c r="AJ404" s="33">
        <v>115</v>
      </c>
      <c r="AK404" s="33">
        <f>MIN(CalcoliFV!$AN$7,CalcoliFV!$AO$7+MAX(0,180-AJ404)+4)</f>
        <v>110</v>
      </c>
    </row>
    <row r="405" spans="35:37" x14ac:dyDescent="0.3">
      <c r="AI405" s="32">
        <f t="shared" si="44"/>
        <v>45308.749999999025</v>
      </c>
      <c r="AJ405" s="33">
        <v>125.4</v>
      </c>
      <c r="AK405" s="33">
        <f>MIN(CalcoliFV!$AN$7,CalcoliFV!$AO$7+MAX(0,180-AJ405)+4)</f>
        <v>110</v>
      </c>
    </row>
    <row r="406" spans="35:37" x14ac:dyDescent="0.3">
      <c r="AI406" s="32">
        <f t="shared" si="44"/>
        <v>45308.791666665689</v>
      </c>
      <c r="AJ406" s="33">
        <v>120</v>
      </c>
      <c r="AK406" s="33">
        <f>MIN(CalcoliFV!$AN$7,CalcoliFV!$AO$7+MAX(0,180-AJ406)+4)</f>
        <v>110</v>
      </c>
    </row>
    <row r="407" spans="35:37" x14ac:dyDescent="0.3">
      <c r="AI407" s="32">
        <f t="shared" si="44"/>
        <v>45308.833333332354</v>
      </c>
      <c r="AJ407" s="33">
        <v>113.68582000000001</v>
      </c>
      <c r="AK407" s="33">
        <f>MIN(CalcoliFV!$AN$7,CalcoliFV!$AO$7+MAX(0,180-AJ407)+4)</f>
        <v>110</v>
      </c>
    </row>
    <row r="408" spans="35:37" x14ac:dyDescent="0.3">
      <c r="AI408" s="32">
        <f t="shared" si="44"/>
        <v>45308.874999999018</v>
      </c>
      <c r="AJ408" s="33">
        <v>104.23</v>
      </c>
      <c r="AK408" s="33">
        <f>MIN(CalcoliFV!$AN$7,CalcoliFV!$AO$7+MAX(0,180-AJ408)+4)</f>
        <v>110</v>
      </c>
    </row>
    <row r="409" spans="35:37" x14ac:dyDescent="0.3">
      <c r="AI409" s="32">
        <f t="shared" si="44"/>
        <v>45308.916666665682</v>
      </c>
      <c r="AJ409" s="33">
        <v>100</v>
      </c>
      <c r="AK409" s="33">
        <f>MIN(CalcoliFV!$AN$7,CalcoliFV!$AO$7+MAX(0,180-AJ409)+4)</f>
        <v>110</v>
      </c>
    </row>
    <row r="410" spans="35:37" x14ac:dyDescent="0.3">
      <c r="AI410" s="32">
        <f t="shared" si="44"/>
        <v>45308.958333332346</v>
      </c>
      <c r="AJ410" s="33">
        <v>92.788150000000002</v>
      </c>
      <c r="AK410" s="33">
        <f>MIN(CalcoliFV!$AN$7,CalcoliFV!$AO$7+MAX(0,180-AJ410)+4)</f>
        <v>110</v>
      </c>
    </row>
    <row r="411" spans="35:37" x14ac:dyDescent="0.3">
      <c r="AI411" s="32">
        <f t="shared" si="44"/>
        <v>45308.99999999901</v>
      </c>
      <c r="AJ411" s="33">
        <v>85.11</v>
      </c>
      <c r="AK411" s="33">
        <f>MIN(CalcoliFV!$AN$7,CalcoliFV!$AO$7+MAX(0,180-AJ411)+4)</f>
        <v>110</v>
      </c>
    </row>
    <row r="412" spans="35:37" x14ac:dyDescent="0.3">
      <c r="AI412" s="32">
        <f t="shared" si="44"/>
        <v>45309.041666665675</v>
      </c>
      <c r="AJ412" s="33">
        <v>84</v>
      </c>
      <c r="AK412" s="33">
        <f>MIN(CalcoliFV!$AN$7,CalcoliFV!$AO$7+MAX(0,180-AJ412)+4)</f>
        <v>110</v>
      </c>
    </row>
    <row r="413" spans="35:37" x14ac:dyDescent="0.3">
      <c r="AI413" s="32">
        <f t="shared" si="44"/>
        <v>45309.083333332339</v>
      </c>
      <c r="AJ413" s="33">
        <v>81.599999999999994</v>
      </c>
      <c r="AK413" s="33">
        <f>MIN(CalcoliFV!$AN$7,CalcoliFV!$AO$7+MAX(0,180-AJ413)+4)</f>
        <v>110</v>
      </c>
    </row>
    <row r="414" spans="35:37" x14ac:dyDescent="0.3">
      <c r="AI414" s="32">
        <f t="shared" si="44"/>
        <v>45309.124999999003</v>
      </c>
      <c r="AJ414" s="33">
        <v>78</v>
      </c>
      <c r="AK414" s="33">
        <f>MIN(CalcoliFV!$AN$7,CalcoliFV!$AO$7+MAX(0,180-AJ414)+4)</f>
        <v>110</v>
      </c>
    </row>
    <row r="415" spans="35:37" x14ac:dyDescent="0.3">
      <c r="AI415" s="32">
        <f t="shared" si="44"/>
        <v>45309.166666665667</v>
      </c>
      <c r="AJ415" s="33">
        <v>78</v>
      </c>
      <c r="AK415" s="33">
        <f>MIN(CalcoliFV!$AN$7,CalcoliFV!$AO$7+MAX(0,180-AJ415)+4)</f>
        <v>110</v>
      </c>
    </row>
    <row r="416" spans="35:37" x14ac:dyDescent="0.3">
      <c r="AI416" s="32">
        <f t="shared" si="44"/>
        <v>45309.208333332332</v>
      </c>
      <c r="AJ416" s="33">
        <v>75.956040000000002</v>
      </c>
      <c r="AK416" s="33">
        <f>MIN(CalcoliFV!$AN$7,CalcoliFV!$AO$7+MAX(0,180-AJ416)+4)</f>
        <v>110</v>
      </c>
    </row>
    <row r="417" spans="35:37" x14ac:dyDescent="0.3">
      <c r="AI417" s="32">
        <f t="shared" si="44"/>
        <v>45309.249999998996</v>
      </c>
      <c r="AJ417" s="33">
        <v>81.371449999999996</v>
      </c>
      <c r="AK417" s="33">
        <f>MIN(CalcoliFV!$AN$7,CalcoliFV!$AO$7+MAX(0,180-AJ417)+4)</f>
        <v>110</v>
      </c>
    </row>
    <row r="418" spans="35:37" x14ac:dyDescent="0.3">
      <c r="AI418" s="32">
        <f t="shared" si="44"/>
        <v>45309.29166666566</v>
      </c>
      <c r="AJ418" s="33">
        <v>99</v>
      </c>
      <c r="AK418" s="33">
        <f>MIN(CalcoliFV!$AN$7,CalcoliFV!$AO$7+MAX(0,180-AJ418)+4)</f>
        <v>110</v>
      </c>
    </row>
    <row r="419" spans="35:37" x14ac:dyDescent="0.3">
      <c r="AI419" s="32">
        <f t="shared" si="44"/>
        <v>45309.333333332324</v>
      </c>
      <c r="AJ419" s="33">
        <v>112.70957</v>
      </c>
      <c r="AK419" s="33">
        <f>MIN(CalcoliFV!$AN$7,CalcoliFV!$AO$7+MAX(0,180-AJ419)+4)</f>
        <v>110</v>
      </c>
    </row>
    <row r="420" spans="35:37" x14ac:dyDescent="0.3">
      <c r="AI420" s="32">
        <f t="shared" si="44"/>
        <v>45309.374999998989</v>
      </c>
      <c r="AJ420" s="33">
        <v>125</v>
      </c>
      <c r="AK420" s="33">
        <f>MIN(CalcoliFV!$AN$7,CalcoliFV!$AO$7+MAX(0,180-AJ420)+4)</f>
        <v>110</v>
      </c>
    </row>
    <row r="421" spans="35:37" x14ac:dyDescent="0.3">
      <c r="AI421" s="32">
        <f t="shared" si="44"/>
        <v>45309.416666665653</v>
      </c>
      <c r="AJ421" s="33">
        <v>121.0239</v>
      </c>
      <c r="AK421" s="33">
        <f>MIN(CalcoliFV!$AN$7,CalcoliFV!$AO$7+MAX(0,180-AJ421)+4)</f>
        <v>110</v>
      </c>
    </row>
    <row r="422" spans="35:37" x14ac:dyDescent="0.3">
      <c r="AI422" s="32">
        <f t="shared" si="44"/>
        <v>45309.458333332317</v>
      </c>
      <c r="AJ422" s="33">
        <v>113.72</v>
      </c>
      <c r="AK422" s="33">
        <f>MIN(CalcoliFV!$AN$7,CalcoliFV!$AO$7+MAX(0,180-AJ422)+4)</f>
        <v>110</v>
      </c>
    </row>
    <row r="423" spans="35:37" x14ac:dyDescent="0.3">
      <c r="AI423" s="32">
        <f t="shared" si="44"/>
        <v>45309.499999998981</v>
      </c>
      <c r="AJ423" s="33">
        <v>92.17</v>
      </c>
      <c r="AK423" s="33">
        <f>MIN(CalcoliFV!$AN$7,CalcoliFV!$AO$7+MAX(0,180-AJ423)+4)</f>
        <v>110</v>
      </c>
    </row>
    <row r="424" spans="35:37" x14ac:dyDescent="0.3">
      <c r="AI424" s="32">
        <f t="shared" si="44"/>
        <v>45309.541666665646</v>
      </c>
      <c r="AJ424" s="33">
        <v>78</v>
      </c>
      <c r="AK424" s="33">
        <f>MIN(CalcoliFV!$AN$7,CalcoliFV!$AO$7+MAX(0,180-AJ424)+4)</f>
        <v>110</v>
      </c>
    </row>
    <row r="425" spans="35:37" x14ac:dyDescent="0.3">
      <c r="AI425" s="32">
        <f t="shared" si="44"/>
        <v>45309.58333333231</v>
      </c>
      <c r="AJ425" s="33">
        <v>78</v>
      </c>
      <c r="AK425" s="33">
        <f>MIN(CalcoliFV!$AN$7,CalcoliFV!$AO$7+MAX(0,180-AJ425)+4)</f>
        <v>110</v>
      </c>
    </row>
    <row r="426" spans="35:37" x14ac:dyDescent="0.3">
      <c r="AI426" s="32">
        <f t="shared" si="44"/>
        <v>45309.624999998974</v>
      </c>
      <c r="AJ426" s="33">
        <v>82.42</v>
      </c>
      <c r="AK426" s="33">
        <f>MIN(CalcoliFV!$AN$7,CalcoliFV!$AO$7+MAX(0,180-AJ426)+4)</f>
        <v>110</v>
      </c>
    </row>
    <row r="427" spans="35:37" x14ac:dyDescent="0.3">
      <c r="AI427" s="32">
        <f t="shared" si="44"/>
        <v>45309.666666665638</v>
      </c>
      <c r="AJ427" s="33">
        <v>103.44708</v>
      </c>
      <c r="AK427" s="33">
        <f>MIN(CalcoliFV!$AN$7,CalcoliFV!$AO$7+MAX(0,180-AJ427)+4)</f>
        <v>110</v>
      </c>
    </row>
    <row r="428" spans="35:37" x14ac:dyDescent="0.3">
      <c r="AI428" s="32">
        <f t="shared" si="44"/>
        <v>45309.708333332303</v>
      </c>
      <c r="AJ428" s="33">
        <v>107.37053</v>
      </c>
      <c r="AK428" s="33">
        <f>MIN(CalcoliFV!$AN$7,CalcoliFV!$AO$7+MAX(0,180-AJ428)+4)</f>
        <v>110</v>
      </c>
    </row>
    <row r="429" spans="35:37" x14ac:dyDescent="0.3">
      <c r="AI429" s="32">
        <f t="shared" si="44"/>
        <v>45309.749999998967</v>
      </c>
      <c r="AJ429" s="33">
        <v>114.37</v>
      </c>
      <c r="AK429" s="33">
        <f>MIN(CalcoliFV!$AN$7,CalcoliFV!$AO$7+MAX(0,180-AJ429)+4)</f>
        <v>110</v>
      </c>
    </row>
    <row r="430" spans="35:37" x14ac:dyDescent="0.3">
      <c r="AI430" s="32">
        <f t="shared" si="44"/>
        <v>45309.791666665631</v>
      </c>
      <c r="AJ430" s="33">
        <v>110</v>
      </c>
      <c r="AK430" s="33">
        <f>MIN(CalcoliFV!$AN$7,CalcoliFV!$AO$7+MAX(0,180-AJ430)+4)</f>
        <v>110</v>
      </c>
    </row>
    <row r="431" spans="35:37" x14ac:dyDescent="0.3">
      <c r="AI431" s="32">
        <f t="shared" si="44"/>
        <v>45309.833333332295</v>
      </c>
      <c r="AJ431" s="33">
        <v>109.71</v>
      </c>
      <c r="AK431" s="33">
        <f>MIN(CalcoliFV!$AN$7,CalcoliFV!$AO$7+MAX(0,180-AJ431)+4)</f>
        <v>110</v>
      </c>
    </row>
    <row r="432" spans="35:37" x14ac:dyDescent="0.3">
      <c r="AI432" s="32">
        <f t="shared" si="44"/>
        <v>45309.87499999896</v>
      </c>
      <c r="AJ432" s="33">
        <v>103.32</v>
      </c>
      <c r="AK432" s="33">
        <f>MIN(CalcoliFV!$AN$7,CalcoliFV!$AO$7+MAX(0,180-AJ432)+4)</f>
        <v>110</v>
      </c>
    </row>
    <row r="433" spans="35:37" x14ac:dyDescent="0.3">
      <c r="AI433" s="32">
        <f t="shared" si="44"/>
        <v>45309.916666665624</v>
      </c>
      <c r="AJ433" s="33">
        <v>100</v>
      </c>
      <c r="AK433" s="33">
        <f>MIN(CalcoliFV!$AN$7,CalcoliFV!$AO$7+MAX(0,180-AJ433)+4)</f>
        <v>110</v>
      </c>
    </row>
    <row r="434" spans="35:37" x14ac:dyDescent="0.3">
      <c r="AI434" s="32">
        <f t="shared" si="44"/>
        <v>45309.958333332288</v>
      </c>
      <c r="AJ434" s="33">
        <v>91.47</v>
      </c>
      <c r="AK434" s="33">
        <f>MIN(CalcoliFV!$AN$7,CalcoliFV!$AO$7+MAX(0,180-AJ434)+4)</f>
        <v>110</v>
      </c>
    </row>
    <row r="435" spans="35:37" x14ac:dyDescent="0.3">
      <c r="AI435" s="32">
        <f t="shared" si="44"/>
        <v>45309.999999998952</v>
      </c>
      <c r="AJ435" s="33">
        <v>84.08</v>
      </c>
      <c r="AK435" s="33">
        <f>MIN(CalcoliFV!$AN$7,CalcoliFV!$AO$7+MAX(0,180-AJ435)+4)</f>
        <v>110</v>
      </c>
    </row>
    <row r="436" spans="35:37" x14ac:dyDescent="0.3">
      <c r="AI436" s="32">
        <f t="shared" si="44"/>
        <v>45310.041666665617</v>
      </c>
      <c r="AJ436" s="33">
        <v>72.13</v>
      </c>
      <c r="AK436" s="33">
        <f>MIN(CalcoliFV!$AN$7,CalcoliFV!$AO$7+MAX(0,180-AJ436)+4)</f>
        <v>110</v>
      </c>
    </row>
    <row r="437" spans="35:37" x14ac:dyDescent="0.3">
      <c r="AI437" s="32">
        <f t="shared" si="44"/>
        <v>45310.083333332281</v>
      </c>
      <c r="AJ437" s="33">
        <v>70</v>
      </c>
      <c r="AK437" s="33">
        <f>MIN(CalcoliFV!$AN$7,CalcoliFV!$AO$7+MAX(0,180-AJ437)+4)</f>
        <v>110</v>
      </c>
    </row>
    <row r="438" spans="35:37" x14ac:dyDescent="0.3">
      <c r="AI438" s="32">
        <f t="shared" si="44"/>
        <v>45310.124999998945</v>
      </c>
      <c r="AJ438" s="33">
        <v>65.099999999999994</v>
      </c>
      <c r="AK438" s="33">
        <f>MIN(CalcoliFV!$AN$7,CalcoliFV!$AO$7+MAX(0,180-AJ438)+4)</f>
        <v>110</v>
      </c>
    </row>
    <row r="439" spans="35:37" x14ac:dyDescent="0.3">
      <c r="AI439" s="32">
        <f t="shared" si="44"/>
        <v>45310.166666665609</v>
      </c>
      <c r="AJ439" s="33">
        <v>66.400000000000006</v>
      </c>
      <c r="AK439" s="33">
        <f>MIN(CalcoliFV!$AN$7,CalcoliFV!$AO$7+MAX(0,180-AJ439)+4)</f>
        <v>110</v>
      </c>
    </row>
    <row r="440" spans="35:37" x14ac:dyDescent="0.3">
      <c r="AI440" s="32">
        <f t="shared" si="44"/>
        <v>45310.208333332273</v>
      </c>
      <c r="AJ440" s="33">
        <v>69.16</v>
      </c>
      <c r="AK440" s="33">
        <f>MIN(CalcoliFV!$AN$7,CalcoliFV!$AO$7+MAX(0,180-AJ440)+4)</f>
        <v>110</v>
      </c>
    </row>
    <row r="441" spans="35:37" x14ac:dyDescent="0.3">
      <c r="AI441" s="32">
        <f t="shared" si="44"/>
        <v>45310.249999998938</v>
      </c>
      <c r="AJ441" s="33">
        <v>74.8</v>
      </c>
      <c r="AK441" s="33">
        <f>MIN(CalcoliFV!$AN$7,CalcoliFV!$AO$7+MAX(0,180-AJ441)+4)</f>
        <v>110</v>
      </c>
    </row>
    <row r="442" spans="35:37" x14ac:dyDescent="0.3">
      <c r="AI442" s="32">
        <f t="shared" si="44"/>
        <v>45310.291666665602</v>
      </c>
      <c r="AJ442" s="33">
        <v>90.83</v>
      </c>
      <c r="AK442" s="33">
        <f>MIN(CalcoliFV!$AN$7,CalcoliFV!$AO$7+MAX(0,180-AJ442)+4)</f>
        <v>110</v>
      </c>
    </row>
    <row r="443" spans="35:37" x14ac:dyDescent="0.3">
      <c r="AI443" s="32">
        <f t="shared" si="44"/>
        <v>45310.333333332266</v>
      </c>
      <c r="AJ443" s="33">
        <v>98.64</v>
      </c>
      <c r="AK443" s="33">
        <f>MIN(CalcoliFV!$AN$7,CalcoliFV!$AO$7+MAX(0,180-AJ443)+4)</f>
        <v>110</v>
      </c>
    </row>
    <row r="444" spans="35:37" x14ac:dyDescent="0.3">
      <c r="AI444" s="32">
        <f t="shared" si="44"/>
        <v>45310.37499999893</v>
      </c>
      <c r="AJ444" s="33">
        <v>117.68</v>
      </c>
      <c r="AK444" s="33">
        <f>MIN(CalcoliFV!$AN$7,CalcoliFV!$AO$7+MAX(0,180-AJ444)+4)</f>
        <v>110</v>
      </c>
    </row>
    <row r="445" spans="35:37" x14ac:dyDescent="0.3">
      <c r="AI445" s="32">
        <f t="shared" si="44"/>
        <v>45310.416666665595</v>
      </c>
      <c r="AJ445" s="33">
        <v>110</v>
      </c>
      <c r="AK445" s="33">
        <f>MIN(CalcoliFV!$AN$7,CalcoliFV!$AO$7+MAX(0,180-AJ445)+4)</f>
        <v>110</v>
      </c>
    </row>
    <row r="446" spans="35:37" x14ac:dyDescent="0.3">
      <c r="AI446" s="32">
        <f t="shared" si="44"/>
        <v>45310.458333332259</v>
      </c>
      <c r="AJ446" s="33">
        <v>98.34</v>
      </c>
      <c r="AK446" s="33">
        <f>MIN(CalcoliFV!$AN$7,CalcoliFV!$AO$7+MAX(0,180-AJ446)+4)</f>
        <v>110</v>
      </c>
    </row>
    <row r="447" spans="35:37" x14ac:dyDescent="0.3">
      <c r="AI447" s="32">
        <f t="shared" si="44"/>
        <v>45310.499999998923</v>
      </c>
      <c r="AJ447" s="33">
        <v>90.42</v>
      </c>
      <c r="AK447" s="33">
        <f>MIN(CalcoliFV!$AN$7,CalcoliFV!$AO$7+MAX(0,180-AJ447)+4)</f>
        <v>110</v>
      </c>
    </row>
    <row r="448" spans="35:37" x14ac:dyDescent="0.3">
      <c r="AI448" s="32">
        <f t="shared" si="44"/>
        <v>45310.541666665587</v>
      </c>
      <c r="AJ448" s="33">
        <v>90.42</v>
      </c>
      <c r="AK448" s="33">
        <f>MIN(CalcoliFV!$AN$7,CalcoliFV!$AO$7+MAX(0,180-AJ448)+4)</f>
        <v>110</v>
      </c>
    </row>
    <row r="449" spans="35:37" x14ac:dyDescent="0.3">
      <c r="AI449" s="32">
        <f t="shared" si="44"/>
        <v>45310.583333332252</v>
      </c>
      <c r="AJ449" s="33">
        <v>93.09</v>
      </c>
      <c r="AK449" s="33">
        <f>MIN(CalcoliFV!$AN$7,CalcoliFV!$AO$7+MAX(0,180-AJ449)+4)</f>
        <v>110</v>
      </c>
    </row>
    <row r="450" spans="35:37" x14ac:dyDescent="0.3">
      <c r="AI450" s="32">
        <f t="shared" si="44"/>
        <v>45310.624999998916</v>
      </c>
      <c r="AJ450" s="33">
        <v>95.63</v>
      </c>
      <c r="AK450" s="33">
        <f>MIN(CalcoliFV!$AN$7,CalcoliFV!$AO$7+MAX(0,180-AJ450)+4)</f>
        <v>110</v>
      </c>
    </row>
    <row r="451" spans="35:37" x14ac:dyDescent="0.3">
      <c r="AI451" s="32">
        <f t="shared" si="44"/>
        <v>45310.66666666558</v>
      </c>
      <c r="AJ451" s="33">
        <v>99.05</v>
      </c>
      <c r="AK451" s="33">
        <f>MIN(CalcoliFV!$AN$7,CalcoliFV!$AO$7+MAX(0,180-AJ451)+4)</f>
        <v>110</v>
      </c>
    </row>
    <row r="452" spans="35:37" x14ac:dyDescent="0.3">
      <c r="AI452" s="32">
        <f t="shared" si="44"/>
        <v>45310.708333332244</v>
      </c>
      <c r="AJ452" s="33">
        <v>101.36</v>
      </c>
      <c r="AK452" s="33">
        <f>MIN(CalcoliFV!$AN$7,CalcoliFV!$AO$7+MAX(0,180-AJ452)+4)</f>
        <v>110</v>
      </c>
    </row>
    <row r="453" spans="35:37" x14ac:dyDescent="0.3">
      <c r="AI453" s="32">
        <f t="shared" ref="AI453:AI516" si="45">AI452+1/24</f>
        <v>45310.749999998909</v>
      </c>
      <c r="AJ453" s="33">
        <v>107.67</v>
      </c>
      <c r="AK453" s="33">
        <f>MIN(CalcoliFV!$AN$7,CalcoliFV!$AO$7+MAX(0,180-AJ453)+4)</f>
        <v>110</v>
      </c>
    </row>
    <row r="454" spans="35:37" x14ac:dyDescent="0.3">
      <c r="AI454" s="32">
        <f t="shared" si="45"/>
        <v>45310.791666665573</v>
      </c>
      <c r="AJ454" s="33">
        <v>107.17</v>
      </c>
      <c r="AK454" s="33">
        <f>MIN(CalcoliFV!$AN$7,CalcoliFV!$AO$7+MAX(0,180-AJ454)+4)</f>
        <v>110</v>
      </c>
    </row>
    <row r="455" spans="35:37" x14ac:dyDescent="0.3">
      <c r="AI455" s="32">
        <f t="shared" si="45"/>
        <v>45310.833333332237</v>
      </c>
      <c r="AJ455" s="33">
        <v>106.95</v>
      </c>
      <c r="AK455" s="33">
        <f>MIN(CalcoliFV!$AN$7,CalcoliFV!$AO$7+MAX(0,180-AJ455)+4)</f>
        <v>110</v>
      </c>
    </row>
    <row r="456" spans="35:37" x14ac:dyDescent="0.3">
      <c r="AI456" s="32">
        <f t="shared" si="45"/>
        <v>45310.874999998901</v>
      </c>
      <c r="AJ456" s="33">
        <v>99.03</v>
      </c>
      <c r="AK456" s="33">
        <f>MIN(CalcoliFV!$AN$7,CalcoliFV!$AO$7+MAX(0,180-AJ456)+4)</f>
        <v>110</v>
      </c>
    </row>
    <row r="457" spans="35:37" x14ac:dyDescent="0.3">
      <c r="AI457" s="32">
        <f t="shared" si="45"/>
        <v>45310.916666665566</v>
      </c>
      <c r="AJ457" s="33">
        <v>98.49</v>
      </c>
      <c r="AK457" s="33">
        <f>MIN(CalcoliFV!$AN$7,CalcoliFV!$AO$7+MAX(0,180-AJ457)+4)</f>
        <v>110</v>
      </c>
    </row>
    <row r="458" spans="35:37" x14ac:dyDescent="0.3">
      <c r="AI458" s="32">
        <f t="shared" si="45"/>
        <v>45310.95833333223</v>
      </c>
      <c r="AJ458" s="33">
        <v>96</v>
      </c>
      <c r="AK458" s="33">
        <f>MIN(CalcoliFV!$AN$7,CalcoliFV!$AO$7+MAX(0,180-AJ458)+4)</f>
        <v>110</v>
      </c>
    </row>
    <row r="459" spans="35:37" x14ac:dyDescent="0.3">
      <c r="AI459" s="32">
        <f t="shared" si="45"/>
        <v>45310.999999998894</v>
      </c>
      <c r="AJ459" s="33">
        <v>92.9</v>
      </c>
      <c r="AK459" s="33">
        <f>MIN(CalcoliFV!$AN$7,CalcoliFV!$AO$7+MAX(0,180-AJ459)+4)</f>
        <v>110</v>
      </c>
    </row>
    <row r="460" spans="35:37" x14ac:dyDescent="0.3">
      <c r="AI460" s="32">
        <f t="shared" si="45"/>
        <v>45311.041666665558</v>
      </c>
      <c r="AJ460" s="33">
        <v>93.5</v>
      </c>
      <c r="AK460" s="33">
        <f>MIN(CalcoliFV!$AN$7,CalcoliFV!$AO$7+MAX(0,180-AJ460)+4)</f>
        <v>110</v>
      </c>
    </row>
    <row r="461" spans="35:37" x14ac:dyDescent="0.3">
      <c r="AI461" s="32">
        <f t="shared" si="45"/>
        <v>45311.083333332223</v>
      </c>
      <c r="AJ461" s="33">
        <v>85.4</v>
      </c>
      <c r="AK461" s="33">
        <f>MIN(CalcoliFV!$AN$7,CalcoliFV!$AO$7+MAX(0,180-AJ461)+4)</f>
        <v>110</v>
      </c>
    </row>
    <row r="462" spans="35:37" x14ac:dyDescent="0.3">
      <c r="AI462" s="32">
        <f t="shared" si="45"/>
        <v>45311.124999998887</v>
      </c>
      <c r="AJ462" s="33">
        <v>77.75</v>
      </c>
      <c r="AK462" s="33">
        <f>MIN(CalcoliFV!$AN$7,CalcoliFV!$AO$7+MAX(0,180-AJ462)+4)</f>
        <v>110</v>
      </c>
    </row>
    <row r="463" spans="35:37" x14ac:dyDescent="0.3">
      <c r="AI463" s="32">
        <f t="shared" si="45"/>
        <v>45311.166666665551</v>
      </c>
      <c r="AJ463" s="33">
        <v>76.930000000000007</v>
      </c>
      <c r="AK463" s="33">
        <f>MIN(CalcoliFV!$AN$7,CalcoliFV!$AO$7+MAX(0,180-AJ463)+4)</f>
        <v>110</v>
      </c>
    </row>
    <row r="464" spans="35:37" x14ac:dyDescent="0.3">
      <c r="AI464" s="32">
        <f t="shared" si="45"/>
        <v>45311.208333332215</v>
      </c>
      <c r="AJ464" s="33">
        <v>76.930000000000007</v>
      </c>
      <c r="AK464" s="33">
        <f>MIN(CalcoliFV!$AN$7,CalcoliFV!$AO$7+MAX(0,180-AJ464)+4)</f>
        <v>110</v>
      </c>
    </row>
    <row r="465" spans="35:37" x14ac:dyDescent="0.3">
      <c r="AI465" s="32">
        <f t="shared" si="45"/>
        <v>45311.24999999888</v>
      </c>
      <c r="AJ465" s="33">
        <v>76.930000000000007</v>
      </c>
      <c r="AK465" s="33">
        <f>MIN(CalcoliFV!$AN$7,CalcoliFV!$AO$7+MAX(0,180-AJ465)+4)</f>
        <v>110</v>
      </c>
    </row>
    <row r="466" spans="35:37" x14ac:dyDescent="0.3">
      <c r="AI466" s="32">
        <f t="shared" si="45"/>
        <v>45311.291666665544</v>
      </c>
      <c r="AJ466" s="33">
        <v>87.37</v>
      </c>
      <c r="AK466" s="33">
        <f>MIN(CalcoliFV!$AN$7,CalcoliFV!$AO$7+MAX(0,180-AJ466)+4)</f>
        <v>110</v>
      </c>
    </row>
    <row r="467" spans="35:37" x14ac:dyDescent="0.3">
      <c r="AI467" s="32">
        <f t="shared" si="45"/>
        <v>45311.333333332208</v>
      </c>
      <c r="AJ467" s="33">
        <v>96.07</v>
      </c>
      <c r="AK467" s="33">
        <f>MIN(CalcoliFV!$AN$7,CalcoliFV!$AO$7+MAX(0,180-AJ467)+4)</f>
        <v>110</v>
      </c>
    </row>
    <row r="468" spans="35:37" x14ac:dyDescent="0.3">
      <c r="AI468" s="32">
        <f t="shared" si="45"/>
        <v>45311.374999998872</v>
      </c>
      <c r="AJ468" s="33">
        <v>100</v>
      </c>
      <c r="AK468" s="33">
        <f>MIN(CalcoliFV!$AN$7,CalcoliFV!$AO$7+MAX(0,180-AJ468)+4)</f>
        <v>110</v>
      </c>
    </row>
    <row r="469" spans="35:37" x14ac:dyDescent="0.3">
      <c r="AI469" s="32">
        <f t="shared" si="45"/>
        <v>45311.416666665536</v>
      </c>
      <c r="AJ469" s="33">
        <v>99</v>
      </c>
      <c r="AK469" s="33">
        <f>MIN(CalcoliFV!$AN$7,CalcoliFV!$AO$7+MAX(0,180-AJ469)+4)</f>
        <v>110</v>
      </c>
    </row>
    <row r="470" spans="35:37" x14ac:dyDescent="0.3">
      <c r="AI470" s="32">
        <f t="shared" si="45"/>
        <v>45311.458333332201</v>
      </c>
      <c r="AJ470" s="33">
        <v>95.92</v>
      </c>
      <c r="AK470" s="33">
        <f>MIN(CalcoliFV!$AN$7,CalcoliFV!$AO$7+MAX(0,180-AJ470)+4)</f>
        <v>110</v>
      </c>
    </row>
    <row r="471" spans="35:37" x14ac:dyDescent="0.3">
      <c r="AI471" s="32">
        <f t="shared" si="45"/>
        <v>45311.499999998865</v>
      </c>
      <c r="AJ471" s="33">
        <v>92.49</v>
      </c>
      <c r="AK471" s="33">
        <f>MIN(CalcoliFV!$AN$7,CalcoliFV!$AO$7+MAX(0,180-AJ471)+4)</f>
        <v>110</v>
      </c>
    </row>
    <row r="472" spans="35:37" x14ac:dyDescent="0.3">
      <c r="AI472" s="32">
        <f t="shared" si="45"/>
        <v>45311.541666665529</v>
      </c>
      <c r="AJ472" s="33">
        <v>82.88</v>
      </c>
      <c r="AK472" s="33">
        <f>MIN(CalcoliFV!$AN$7,CalcoliFV!$AO$7+MAX(0,180-AJ472)+4)</f>
        <v>110</v>
      </c>
    </row>
    <row r="473" spans="35:37" x14ac:dyDescent="0.3">
      <c r="AI473" s="32">
        <f t="shared" si="45"/>
        <v>45311.583333332193</v>
      </c>
      <c r="AJ473" s="33">
        <v>77.75</v>
      </c>
      <c r="AK473" s="33">
        <f>MIN(CalcoliFV!$AN$7,CalcoliFV!$AO$7+MAX(0,180-AJ473)+4)</f>
        <v>110</v>
      </c>
    </row>
    <row r="474" spans="35:37" x14ac:dyDescent="0.3">
      <c r="AI474" s="32">
        <f t="shared" si="45"/>
        <v>45311.624999998858</v>
      </c>
      <c r="AJ474" s="33">
        <v>78.650000000000006</v>
      </c>
      <c r="AK474" s="33">
        <f>MIN(CalcoliFV!$AN$7,CalcoliFV!$AO$7+MAX(0,180-AJ474)+4)</f>
        <v>110</v>
      </c>
    </row>
    <row r="475" spans="35:37" x14ac:dyDescent="0.3">
      <c r="AI475" s="32">
        <f t="shared" si="45"/>
        <v>45311.666666665522</v>
      </c>
      <c r="AJ475" s="33">
        <v>90.849930000000001</v>
      </c>
      <c r="AK475" s="33">
        <f>MIN(CalcoliFV!$AN$7,CalcoliFV!$AO$7+MAX(0,180-AJ475)+4)</f>
        <v>110</v>
      </c>
    </row>
    <row r="476" spans="35:37" x14ac:dyDescent="0.3">
      <c r="AI476" s="32">
        <f t="shared" si="45"/>
        <v>45311.708333332186</v>
      </c>
      <c r="AJ476" s="33">
        <v>96.07</v>
      </c>
      <c r="AK476" s="33">
        <f>MIN(CalcoliFV!$AN$7,CalcoliFV!$AO$7+MAX(0,180-AJ476)+4)</f>
        <v>110</v>
      </c>
    </row>
    <row r="477" spans="35:37" x14ac:dyDescent="0.3">
      <c r="AI477" s="32">
        <f t="shared" si="45"/>
        <v>45311.74999999885</v>
      </c>
      <c r="AJ477" s="33">
        <v>105</v>
      </c>
      <c r="AK477" s="33">
        <f>MIN(CalcoliFV!$AN$7,CalcoliFV!$AO$7+MAX(0,180-AJ477)+4)</f>
        <v>110</v>
      </c>
    </row>
    <row r="478" spans="35:37" x14ac:dyDescent="0.3">
      <c r="AI478" s="32">
        <f t="shared" si="45"/>
        <v>45311.791666665515</v>
      </c>
      <c r="AJ478" s="33">
        <v>105</v>
      </c>
      <c r="AK478" s="33">
        <f>MIN(CalcoliFV!$AN$7,CalcoliFV!$AO$7+MAX(0,180-AJ478)+4)</f>
        <v>110</v>
      </c>
    </row>
    <row r="479" spans="35:37" x14ac:dyDescent="0.3">
      <c r="AI479" s="32">
        <f t="shared" si="45"/>
        <v>45311.833333332179</v>
      </c>
      <c r="AJ479" s="33">
        <v>105.6</v>
      </c>
      <c r="AK479" s="33">
        <f>MIN(CalcoliFV!$AN$7,CalcoliFV!$AO$7+MAX(0,180-AJ479)+4)</f>
        <v>110</v>
      </c>
    </row>
    <row r="480" spans="35:37" x14ac:dyDescent="0.3">
      <c r="AI480" s="32">
        <f t="shared" si="45"/>
        <v>45311.874999998843</v>
      </c>
      <c r="AJ480" s="33">
        <v>98.52</v>
      </c>
      <c r="AK480" s="33">
        <f>MIN(CalcoliFV!$AN$7,CalcoliFV!$AO$7+MAX(0,180-AJ480)+4)</f>
        <v>110</v>
      </c>
    </row>
    <row r="481" spans="35:37" x14ac:dyDescent="0.3">
      <c r="AI481" s="32">
        <f t="shared" si="45"/>
        <v>45311.916666665507</v>
      </c>
      <c r="AJ481" s="33">
        <v>92.91</v>
      </c>
      <c r="AK481" s="33">
        <f>MIN(CalcoliFV!$AN$7,CalcoliFV!$AO$7+MAX(0,180-AJ481)+4)</f>
        <v>110</v>
      </c>
    </row>
    <row r="482" spans="35:37" x14ac:dyDescent="0.3">
      <c r="AI482" s="32">
        <f t="shared" si="45"/>
        <v>45311.958333332172</v>
      </c>
      <c r="AJ482" s="33">
        <v>81.23</v>
      </c>
      <c r="AK482" s="33">
        <f>MIN(CalcoliFV!$AN$7,CalcoliFV!$AO$7+MAX(0,180-AJ482)+4)</f>
        <v>110</v>
      </c>
    </row>
    <row r="483" spans="35:37" x14ac:dyDescent="0.3">
      <c r="AI483" s="32">
        <f t="shared" si="45"/>
        <v>45311.999999998836</v>
      </c>
      <c r="AJ483" s="33">
        <v>76.930000000000007</v>
      </c>
      <c r="AK483" s="33">
        <f>MIN(CalcoliFV!$AN$7,CalcoliFV!$AO$7+MAX(0,180-AJ483)+4)</f>
        <v>110</v>
      </c>
    </row>
    <row r="484" spans="35:37" x14ac:dyDescent="0.3">
      <c r="AI484" s="32">
        <f t="shared" si="45"/>
        <v>45312.0416666655</v>
      </c>
      <c r="AJ484" s="33">
        <v>84.4</v>
      </c>
      <c r="AK484" s="33">
        <f>MIN(CalcoliFV!$AN$7,CalcoliFV!$AO$7+MAX(0,180-AJ484)+4)</f>
        <v>110</v>
      </c>
    </row>
    <row r="485" spans="35:37" x14ac:dyDescent="0.3">
      <c r="AI485" s="32">
        <f t="shared" si="45"/>
        <v>45312.083333332164</v>
      </c>
      <c r="AJ485" s="33">
        <v>82.2</v>
      </c>
      <c r="AK485" s="33">
        <f>MIN(CalcoliFV!$AN$7,CalcoliFV!$AO$7+MAX(0,180-AJ485)+4)</f>
        <v>110</v>
      </c>
    </row>
    <row r="486" spans="35:37" x14ac:dyDescent="0.3">
      <c r="AI486" s="32">
        <f t="shared" si="45"/>
        <v>45312.124999998829</v>
      </c>
      <c r="AJ486" s="33">
        <v>75.03</v>
      </c>
      <c r="AK486" s="33">
        <f>MIN(CalcoliFV!$AN$7,CalcoliFV!$AO$7+MAX(0,180-AJ486)+4)</f>
        <v>110</v>
      </c>
    </row>
    <row r="487" spans="35:37" x14ac:dyDescent="0.3">
      <c r="AI487" s="32">
        <f t="shared" si="45"/>
        <v>45312.166666665493</v>
      </c>
      <c r="AJ487" s="33">
        <v>69</v>
      </c>
      <c r="AK487" s="33">
        <f>MIN(CalcoliFV!$AN$7,CalcoliFV!$AO$7+MAX(0,180-AJ487)+4)</f>
        <v>110</v>
      </c>
    </row>
    <row r="488" spans="35:37" x14ac:dyDescent="0.3">
      <c r="AI488" s="32">
        <f t="shared" si="45"/>
        <v>45312.208333332157</v>
      </c>
      <c r="AJ488" s="33">
        <v>70</v>
      </c>
      <c r="AK488" s="33">
        <f>MIN(CalcoliFV!$AN$7,CalcoliFV!$AO$7+MAX(0,180-AJ488)+4)</f>
        <v>110</v>
      </c>
    </row>
    <row r="489" spans="35:37" x14ac:dyDescent="0.3">
      <c r="AI489" s="32">
        <f t="shared" si="45"/>
        <v>45312.249999998821</v>
      </c>
      <c r="AJ489" s="33">
        <v>69</v>
      </c>
      <c r="AK489" s="33">
        <f>MIN(CalcoliFV!$AN$7,CalcoliFV!$AO$7+MAX(0,180-AJ489)+4)</f>
        <v>110</v>
      </c>
    </row>
    <row r="490" spans="35:37" x14ac:dyDescent="0.3">
      <c r="AI490" s="32">
        <f t="shared" si="45"/>
        <v>45312.291666665486</v>
      </c>
      <c r="AJ490" s="33">
        <v>73</v>
      </c>
      <c r="AK490" s="33">
        <f>MIN(CalcoliFV!$AN$7,CalcoliFV!$AO$7+MAX(0,180-AJ490)+4)</f>
        <v>110</v>
      </c>
    </row>
    <row r="491" spans="35:37" x14ac:dyDescent="0.3">
      <c r="AI491" s="32">
        <f t="shared" si="45"/>
        <v>45312.33333333215</v>
      </c>
      <c r="AJ491" s="33">
        <v>90</v>
      </c>
      <c r="AK491" s="33">
        <f>MIN(CalcoliFV!$AN$7,CalcoliFV!$AO$7+MAX(0,180-AJ491)+4)</f>
        <v>110</v>
      </c>
    </row>
    <row r="492" spans="35:37" x14ac:dyDescent="0.3">
      <c r="AI492" s="32">
        <f t="shared" si="45"/>
        <v>45312.374999998814</v>
      </c>
      <c r="AJ492" s="33">
        <v>93.59</v>
      </c>
      <c r="AK492" s="33">
        <f>MIN(CalcoliFV!$AN$7,CalcoliFV!$AO$7+MAX(0,180-AJ492)+4)</f>
        <v>110</v>
      </c>
    </row>
    <row r="493" spans="35:37" x14ac:dyDescent="0.3">
      <c r="AI493" s="32">
        <f t="shared" si="45"/>
        <v>45312.416666665478</v>
      </c>
      <c r="AJ493" s="33">
        <v>89.34</v>
      </c>
      <c r="AK493" s="33">
        <f>MIN(CalcoliFV!$AN$7,CalcoliFV!$AO$7+MAX(0,180-AJ493)+4)</f>
        <v>110</v>
      </c>
    </row>
    <row r="494" spans="35:37" x14ac:dyDescent="0.3">
      <c r="AI494" s="32">
        <f t="shared" si="45"/>
        <v>45312.458333332143</v>
      </c>
      <c r="AJ494" s="33">
        <v>61.26</v>
      </c>
      <c r="AK494" s="33">
        <f>MIN(CalcoliFV!$AN$7,CalcoliFV!$AO$7+MAX(0,180-AJ494)+4)</f>
        <v>110</v>
      </c>
    </row>
    <row r="495" spans="35:37" x14ac:dyDescent="0.3">
      <c r="AI495" s="32">
        <f t="shared" si="45"/>
        <v>45312.499999998807</v>
      </c>
      <c r="AJ495" s="33">
        <v>50.98039</v>
      </c>
      <c r="AK495" s="33">
        <f>MIN(CalcoliFV!$AN$7,CalcoliFV!$AO$7+MAX(0,180-AJ495)+4)</f>
        <v>110</v>
      </c>
    </row>
    <row r="496" spans="35:37" x14ac:dyDescent="0.3">
      <c r="AI496" s="32">
        <f t="shared" si="45"/>
        <v>45312.541666665471</v>
      </c>
      <c r="AJ496" s="33">
        <v>46.250869999999999</v>
      </c>
      <c r="AK496" s="33">
        <f>MIN(CalcoliFV!$AN$7,CalcoliFV!$AO$7+MAX(0,180-AJ496)+4)</f>
        <v>110</v>
      </c>
    </row>
    <row r="497" spans="35:37" x14ac:dyDescent="0.3">
      <c r="AI497" s="32">
        <f t="shared" si="45"/>
        <v>45312.583333332135</v>
      </c>
      <c r="AJ497" s="33">
        <v>47.031260000000003</v>
      </c>
      <c r="AK497" s="33">
        <f>MIN(CalcoliFV!$AN$7,CalcoliFV!$AO$7+MAX(0,180-AJ497)+4)</f>
        <v>110</v>
      </c>
    </row>
    <row r="498" spans="35:37" x14ac:dyDescent="0.3">
      <c r="AI498" s="32">
        <f t="shared" si="45"/>
        <v>45312.624999998799</v>
      </c>
      <c r="AJ498" s="33">
        <v>65.099999999999994</v>
      </c>
      <c r="AK498" s="33">
        <f>MIN(CalcoliFV!$AN$7,CalcoliFV!$AO$7+MAX(0,180-AJ498)+4)</f>
        <v>110</v>
      </c>
    </row>
    <row r="499" spans="35:37" x14ac:dyDescent="0.3">
      <c r="AI499" s="32">
        <f t="shared" si="45"/>
        <v>45312.666666665464</v>
      </c>
      <c r="AJ499" s="33">
        <v>88.38</v>
      </c>
      <c r="AK499" s="33">
        <f>MIN(CalcoliFV!$AN$7,CalcoliFV!$AO$7+MAX(0,180-AJ499)+4)</f>
        <v>110</v>
      </c>
    </row>
    <row r="500" spans="35:37" x14ac:dyDescent="0.3">
      <c r="AI500" s="32">
        <f t="shared" si="45"/>
        <v>45312.708333332128</v>
      </c>
      <c r="AJ500" s="33">
        <v>95</v>
      </c>
      <c r="AK500" s="33">
        <f>MIN(CalcoliFV!$AN$7,CalcoliFV!$AO$7+MAX(0,180-AJ500)+4)</f>
        <v>110</v>
      </c>
    </row>
    <row r="501" spans="35:37" x14ac:dyDescent="0.3">
      <c r="AI501" s="32">
        <f t="shared" si="45"/>
        <v>45312.749999998792</v>
      </c>
      <c r="AJ501" s="33">
        <v>98.814049999999995</v>
      </c>
      <c r="AK501" s="33">
        <f>MIN(CalcoliFV!$AN$7,CalcoliFV!$AO$7+MAX(0,180-AJ501)+4)</f>
        <v>110</v>
      </c>
    </row>
    <row r="502" spans="35:37" x14ac:dyDescent="0.3">
      <c r="AI502" s="32">
        <f t="shared" si="45"/>
        <v>45312.791666665456</v>
      </c>
      <c r="AJ502" s="33">
        <v>101.87</v>
      </c>
      <c r="AK502" s="33">
        <f>MIN(CalcoliFV!$AN$7,CalcoliFV!$AO$7+MAX(0,180-AJ502)+4)</f>
        <v>110</v>
      </c>
    </row>
    <row r="503" spans="35:37" x14ac:dyDescent="0.3">
      <c r="AI503" s="32">
        <f t="shared" si="45"/>
        <v>45312.833333332121</v>
      </c>
      <c r="AJ503" s="33">
        <v>105.1</v>
      </c>
      <c r="AK503" s="33">
        <f>MIN(CalcoliFV!$AN$7,CalcoliFV!$AO$7+MAX(0,180-AJ503)+4)</f>
        <v>110</v>
      </c>
    </row>
    <row r="504" spans="35:37" x14ac:dyDescent="0.3">
      <c r="AI504" s="32">
        <f t="shared" si="45"/>
        <v>45312.874999998785</v>
      </c>
      <c r="AJ504" s="33">
        <v>105.1</v>
      </c>
      <c r="AK504" s="33">
        <f>MIN(CalcoliFV!$AN$7,CalcoliFV!$AO$7+MAX(0,180-AJ504)+4)</f>
        <v>110</v>
      </c>
    </row>
    <row r="505" spans="35:37" x14ac:dyDescent="0.3">
      <c r="AI505" s="32">
        <f t="shared" si="45"/>
        <v>45312.916666665449</v>
      </c>
      <c r="AJ505" s="33">
        <v>102.41</v>
      </c>
      <c r="AK505" s="33">
        <f>MIN(CalcoliFV!$AN$7,CalcoliFV!$AO$7+MAX(0,180-AJ505)+4)</f>
        <v>110</v>
      </c>
    </row>
    <row r="506" spans="35:37" x14ac:dyDescent="0.3">
      <c r="AI506" s="32">
        <f t="shared" si="45"/>
        <v>45312.958333332113</v>
      </c>
      <c r="AJ506" s="33">
        <v>97.75</v>
      </c>
      <c r="AK506" s="33">
        <f>MIN(CalcoliFV!$AN$7,CalcoliFV!$AO$7+MAX(0,180-AJ506)+4)</f>
        <v>110</v>
      </c>
    </row>
    <row r="507" spans="35:37" x14ac:dyDescent="0.3">
      <c r="AI507" s="32">
        <f t="shared" si="45"/>
        <v>45312.999999998778</v>
      </c>
      <c r="AJ507" s="33">
        <v>95</v>
      </c>
      <c r="AK507" s="33">
        <f>MIN(CalcoliFV!$AN$7,CalcoliFV!$AO$7+MAX(0,180-AJ507)+4)</f>
        <v>110</v>
      </c>
    </row>
    <row r="508" spans="35:37" x14ac:dyDescent="0.3">
      <c r="AI508" s="32">
        <f t="shared" si="45"/>
        <v>45313.041666665442</v>
      </c>
      <c r="AJ508" s="33">
        <v>84.4</v>
      </c>
      <c r="AK508" s="33">
        <f>MIN(CalcoliFV!$AN$7,CalcoliFV!$AO$7+MAX(0,180-AJ508)+4)</f>
        <v>110</v>
      </c>
    </row>
    <row r="509" spans="35:37" x14ac:dyDescent="0.3">
      <c r="AI509" s="32">
        <f t="shared" si="45"/>
        <v>45313.083333332106</v>
      </c>
      <c r="AJ509" s="33">
        <v>82.2</v>
      </c>
      <c r="AK509" s="33">
        <f>MIN(CalcoliFV!$AN$7,CalcoliFV!$AO$7+MAX(0,180-AJ509)+4)</f>
        <v>110</v>
      </c>
    </row>
    <row r="510" spans="35:37" x14ac:dyDescent="0.3">
      <c r="AI510" s="32">
        <f t="shared" si="45"/>
        <v>45313.12499999877</v>
      </c>
      <c r="AJ510" s="33">
        <v>77.900000000000006</v>
      </c>
      <c r="AK510" s="33">
        <f>MIN(CalcoliFV!$AN$7,CalcoliFV!$AO$7+MAX(0,180-AJ510)+4)</f>
        <v>110</v>
      </c>
    </row>
    <row r="511" spans="35:37" x14ac:dyDescent="0.3">
      <c r="AI511" s="32">
        <f t="shared" si="45"/>
        <v>45313.166666665435</v>
      </c>
      <c r="AJ511" s="33">
        <v>77.900000000000006</v>
      </c>
      <c r="AK511" s="33">
        <f>MIN(CalcoliFV!$AN$7,CalcoliFV!$AO$7+MAX(0,180-AJ511)+4)</f>
        <v>110</v>
      </c>
    </row>
    <row r="512" spans="35:37" x14ac:dyDescent="0.3">
      <c r="AI512" s="32">
        <f t="shared" si="45"/>
        <v>45313.208333332099</v>
      </c>
      <c r="AJ512" s="33">
        <v>82.49</v>
      </c>
      <c r="AK512" s="33">
        <f>MIN(CalcoliFV!$AN$7,CalcoliFV!$AO$7+MAX(0,180-AJ512)+4)</f>
        <v>110</v>
      </c>
    </row>
    <row r="513" spans="35:37" x14ac:dyDescent="0.3">
      <c r="AI513" s="32">
        <f t="shared" si="45"/>
        <v>45313.249999998763</v>
      </c>
      <c r="AJ513" s="33">
        <v>95.68</v>
      </c>
      <c r="AK513" s="33">
        <f>MIN(CalcoliFV!$AN$7,CalcoliFV!$AO$7+MAX(0,180-AJ513)+4)</f>
        <v>110</v>
      </c>
    </row>
    <row r="514" spans="35:37" x14ac:dyDescent="0.3">
      <c r="AI514" s="32">
        <f t="shared" si="45"/>
        <v>45313.291666665427</v>
      </c>
      <c r="AJ514" s="33">
        <v>106</v>
      </c>
      <c r="AK514" s="33">
        <f>MIN(CalcoliFV!$AN$7,CalcoliFV!$AO$7+MAX(0,180-AJ514)+4)</f>
        <v>110</v>
      </c>
    </row>
    <row r="515" spans="35:37" x14ac:dyDescent="0.3">
      <c r="AI515" s="32">
        <f t="shared" si="45"/>
        <v>45313.333333332092</v>
      </c>
      <c r="AJ515" s="33">
        <v>114.5</v>
      </c>
      <c r="AK515" s="33">
        <f>MIN(CalcoliFV!$AN$7,CalcoliFV!$AO$7+MAX(0,180-AJ515)+4)</f>
        <v>110</v>
      </c>
    </row>
    <row r="516" spans="35:37" x14ac:dyDescent="0.3">
      <c r="AI516" s="32">
        <f t="shared" si="45"/>
        <v>45313.374999998756</v>
      </c>
      <c r="AJ516" s="33">
        <v>131.80000000000001</v>
      </c>
      <c r="AK516" s="33">
        <f>MIN(CalcoliFV!$AN$7,CalcoliFV!$AO$7+MAX(0,180-AJ516)+4)</f>
        <v>110</v>
      </c>
    </row>
    <row r="517" spans="35:37" x14ac:dyDescent="0.3">
      <c r="AI517" s="32">
        <f t="shared" ref="AI517:AI580" si="46">AI516+1/24</f>
        <v>45313.41666666542</v>
      </c>
      <c r="AJ517" s="33">
        <v>114</v>
      </c>
      <c r="AK517" s="33">
        <f>MIN(CalcoliFV!$AN$7,CalcoliFV!$AO$7+MAX(0,180-AJ517)+4)</f>
        <v>110</v>
      </c>
    </row>
    <row r="518" spans="35:37" x14ac:dyDescent="0.3">
      <c r="AI518" s="32">
        <f t="shared" si="46"/>
        <v>45313.458333332084</v>
      </c>
      <c r="AJ518" s="33">
        <v>99.83</v>
      </c>
      <c r="AK518" s="33">
        <f>MIN(CalcoliFV!$AN$7,CalcoliFV!$AO$7+MAX(0,180-AJ518)+4)</f>
        <v>110</v>
      </c>
    </row>
    <row r="519" spans="35:37" x14ac:dyDescent="0.3">
      <c r="AI519" s="32">
        <f t="shared" si="46"/>
        <v>45313.499999998749</v>
      </c>
      <c r="AJ519" s="33">
        <v>97.73</v>
      </c>
      <c r="AK519" s="33">
        <f>MIN(CalcoliFV!$AN$7,CalcoliFV!$AO$7+MAX(0,180-AJ519)+4)</f>
        <v>110</v>
      </c>
    </row>
    <row r="520" spans="35:37" x14ac:dyDescent="0.3">
      <c r="AI520" s="32">
        <f t="shared" si="46"/>
        <v>45313.541666665413</v>
      </c>
      <c r="AJ520" s="33">
        <v>94.5</v>
      </c>
      <c r="AK520" s="33">
        <f>MIN(CalcoliFV!$AN$7,CalcoliFV!$AO$7+MAX(0,180-AJ520)+4)</f>
        <v>110</v>
      </c>
    </row>
    <row r="521" spans="35:37" x14ac:dyDescent="0.3">
      <c r="AI521" s="32">
        <f t="shared" si="46"/>
        <v>45313.583333332077</v>
      </c>
      <c r="AJ521" s="33">
        <v>95</v>
      </c>
      <c r="AK521" s="33">
        <f>MIN(CalcoliFV!$AN$7,CalcoliFV!$AO$7+MAX(0,180-AJ521)+4)</f>
        <v>110</v>
      </c>
    </row>
    <row r="522" spans="35:37" x14ac:dyDescent="0.3">
      <c r="AI522" s="32">
        <f t="shared" si="46"/>
        <v>45313.624999998741</v>
      </c>
      <c r="AJ522" s="33">
        <v>99.46</v>
      </c>
      <c r="AK522" s="33">
        <f>MIN(CalcoliFV!$AN$7,CalcoliFV!$AO$7+MAX(0,180-AJ522)+4)</f>
        <v>110</v>
      </c>
    </row>
    <row r="523" spans="35:37" x14ac:dyDescent="0.3">
      <c r="AI523" s="32">
        <f t="shared" si="46"/>
        <v>45313.666666665406</v>
      </c>
      <c r="AJ523" s="33">
        <v>113.41</v>
      </c>
      <c r="AK523" s="33">
        <f>MIN(CalcoliFV!$AN$7,CalcoliFV!$AO$7+MAX(0,180-AJ523)+4)</f>
        <v>110</v>
      </c>
    </row>
    <row r="524" spans="35:37" x14ac:dyDescent="0.3">
      <c r="AI524" s="32">
        <f t="shared" si="46"/>
        <v>45313.70833333207</v>
      </c>
      <c r="AJ524" s="33">
        <v>122.00407</v>
      </c>
      <c r="AK524" s="33">
        <f>MIN(CalcoliFV!$AN$7,CalcoliFV!$AO$7+MAX(0,180-AJ524)+4)</f>
        <v>110</v>
      </c>
    </row>
    <row r="525" spans="35:37" x14ac:dyDescent="0.3">
      <c r="AI525" s="32">
        <f t="shared" si="46"/>
        <v>45313.749999998734</v>
      </c>
      <c r="AJ525" s="33">
        <v>131.80000000000001</v>
      </c>
      <c r="AK525" s="33">
        <f>MIN(CalcoliFV!$AN$7,CalcoliFV!$AO$7+MAX(0,180-AJ525)+4)</f>
        <v>110</v>
      </c>
    </row>
    <row r="526" spans="35:37" x14ac:dyDescent="0.3">
      <c r="AI526" s="32">
        <f t="shared" si="46"/>
        <v>45313.791666665398</v>
      </c>
      <c r="AJ526" s="33">
        <v>119.75</v>
      </c>
      <c r="AK526" s="33">
        <f>MIN(CalcoliFV!$AN$7,CalcoliFV!$AO$7+MAX(0,180-AJ526)+4)</f>
        <v>110</v>
      </c>
    </row>
    <row r="527" spans="35:37" x14ac:dyDescent="0.3">
      <c r="AI527" s="32">
        <f t="shared" si="46"/>
        <v>45313.833333332062</v>
      </c>
      <c r="AJ527" s="33">
        <v>114.5</v>
      </c>
      <c r="AK527" s="33">
        <f>MIN(CalcoliFV!$AN$7,CalcoliFV!$AO$7+MAX(0,180-AJ527)+4)</f>
        <v>110</v>
      </c>
    </row>
    <row r="528" spans="35:37" x14ac:dyDescent="0.3">
      <c r="AI528" s="32">
        <f t="shared" si="46"/>
        <v>45313.874999998727</v>
      </c>
      <c r="AJ528" s="33">
        <v>108.63</v>
      </c>
      <c r="AK528" s="33">
        <f>MIN(CalcoliFV!$AN$7,CalcoliFV!$AO$7+MAX(0,180-AJ528)+4)</f>
        <v>110</v>
      </c>
    </row>
    <row r="529" spans="35:37" x14ac:dyDescent="0.3">
      <c r="AI529" s="32">
        <f t="shared" si="46"/>
        <v>45313.916666665391</v>
      </c>
      <c r="AJ529" s="33">
        <v>99.83</v>
      </c>
      <c r="AK529" s="33">
        <f>MIN(CalcoliFV!$AN$7,CalcoliFV!$AO$7+MAX(0,180-AJ529)+4)</f>
        <v>110</v>
      </c>
    </row>
    <row r="530" spans="35:37" x14ac:dyDescent="0.3">
      <c r="AI530" s="32">
        <f t="shared" si="46"/>
        <v>45313.958333332055</v>
      </c>
      <c r="AJ530" s="33">
        <v>97.466120000000004</v>
      </c>
      <c r="AK530" s="33">
        <f>MIN(CalcoliFV!$AN$7,CalcoliFV!$AO$7+MAX(0,180-AJ530)+4)</f>
        <v>110</v>
      </c>
    </row>
    <row r="531" spans="35:37" x14ac:dyDescent="0.3">
      <c r="AI531" s="32">
        <f t="shared" si="46"/>
        <v>45313.999999998719</v>
      </c>
      <c r="AJ531" s="33">
        <v>90.01</v>
      </c>
      <c r="AK531" s="33">
        <f>MIN(CalcoliFV!$AN$7,CalcoliFV!$AO$7+MAX(0,180-AJ531)+4)</f>
        <v>110</v>
      </c>
    </row>
    <row r="532" spans="35:37" x14ac:dyDescent="0.3">
      <c r="AI532" s="32">
        <f t="shared" si="46"/>
        <v>45314.041666665384</v>
      </c>
      <c r="AJ532" s="33">
        <v>75.900000000000006</v>
      </c>
      <c r="AK532" s="33">
        <f>MIN(CalcoliFV!$AN$7,CalcoliFV!$AO$7+MAX(0,180-AJ532)+4)</f>
        <v>110</v>
      </c>
    </row>
    <row r="533" spans="35:37" x14ac:dyDescent="0.3">
      <c r="AI533" s="32">
        <f t="shared" si="46"/>
        <v>45314.083333332048</v>
      </c>
      <c r="AJ533" s="33">
        <v>72</v>
      </c>
      <c r="AK533" s="33">
        <f>MIN(CalcoliFV!$AN$7,CalcoliFV!$AO$7+MAX(0,180-AJ533)+4)</f>
        <v>110</v>
      </c>
    </row>
    <row r="534" spans="35:37" x14ac:dyDescent="0.3">
      <c r="AI534" s="32">
        <f t="shared" si="46"/>
        <v>45314.124999998712</v>
      </c>
      <c r="AJ534" s="33">
        <v>65.099999999999994</v>
      </c>
      <c r="AK534" s="33">
        <f>MIN(CalcoliFV!$AN$7,CalcoliFV!$AO$7+MAX(0,180-AJ534)+4)</f>
        <v>110</v>
      </c>
    </row>
    <row r="535" spans="35:37" x14ac:dyDescent="0.3">
      <c r="AI535" s="32">
        <f t="shared" si="46"/>
        <v>45314.166666665376</v>
      </c>
      <c r="AJ535" s="33">
        <v>65.099999999999994</v>
      </c>
      <c r="AK535" s="33">
        <f>MIN(CalcoliFV!$AN$7,CalcoliFV!$AO$7+MAX(0,180-AJ535)+4)</f>
        <v>110</v>
      </c>
    </row>
    <row r="536" spans="35:37" x14ac:dyDescent="0.3">
      <c r="AI536" s="32">
        <f t="shared" si="46"/>
        <v>45314.208333332041</v>
      </c>
      <c r="AJ536" s="33">
        <v>70.33</v>
      </c>
      <c r="AK536" s="33">
        <f>MIN(CalcoliFV!$AN$7,CalcoliFV!$AO$7+MAX(0,180-AJ536)+4)</f>
        <v>110</v>
      </c>
    </row>
    <row r="537" spans="35:37" x14ac:dyDescent="0.3">
      <c r="AI537" s="32">
        <f t="shared" si="46"/>
        <v>45314.249999998705</v>
      </c>
      <c r="AJ537" s="33">
        <v>79.319999999999993</v>
      </c>
      <c r="AK537" s="33">
        <f>MIN(CalcoliFV!$AN$7,CalcoliFV!$AO$7+MAX(0,180-AJ537)+4)</f>
        <v>110</v>
      </c>
    </row>
    <row r="538" spans="35:37" x14ac:dyDescent="0.3">
      <c r="AI538" s="32">
        <f t="shared" si="46"/>
        <v>45314.291666665369</v>
      </c>
      <c r="AJ538" s="33">
        <v>95.13</v>
      </c>
      <c r="AK538" s="33">
        <f>MIN(CalcoliFV!$AN$7,CalcoliFV!$AO$7+MAX(0,180-AJ538)+4)</f>
        <v>110</v>
      </c>
    </row>
    <row r="539" spans="35:37" x14ac:dyDescent="0.3">
      <c r="AI539" s="32">
        <f t="shared" si="46"/>
        <v>45314.333333332033</v>
      </c>
      <c r="AJ539" s="33">
        <v>104.11</v>
      </c>
      <c r="AK539" s="33">
        <f>MIN(CalcoliFV!$AN$7,CalcoliFV!$AO$7+MAX(0,180-AJ539)+4)</f>
        <v>110</v>
      </c>
    </row>
    <row r="540" spans="35:37" x14ac:dyDescent="0.3">
      <c r="AI540" s="32">
        <f t="shared" si="46"/>
        <v>45314.374999998698</v>
      </c>
      <c r="AJ540" s="33">
        <v>122.00354</v>
      </c>
      <c r="AK540" s="33">
        <f>MIN(CalcoliFV!$AN$7,CalcoliFV!$AO$7+MAX(0,180-AJ540)+4)</f>
        <v>110</v>
      </c>
    </row>
    <row r="541" spans="35:37" x14ac:dyDescent="0.3">
      <c r="AI541" s="32">
        <f t="shared" si="46"/>
        <v>45314.416666665362</v>
      </c>
      <c r="AJ541" s="33">
        <v>105</v>
      </c>
      <c r="AK541" s="33">
        <f>MIN(CalcoliFV!$AN$7,CalcoliFV!$AO$7+MAX(0,180-AJ541)+4)</f>
        <v>110</v>
      </c>
    </row>
    <row r="542" spans="35:37" x14ac:dyDescent="0.3">
      <c r="AI542" s="32">
        <f t="shared" si="46"/>
        <v>45314.458333332026</v>
      </c>
      <c r="AJ542" s="33">
        <v>96.45</v>
      </c>
      <c r="AK542" s="33">
        <f>MIN(CalcoliFV!$AN$7,CalcoliFV!$AO$7+MAX(0,180-AJ542)+4)</f>
        <v>110</v>
      </c>
    </row>
    <row r="543" spans="35:37" x14ac:dyDescent="0.3">
      <c r="AI543" s="32">
        <f t="shared" si="46"/>
        <v>45314.49999999869</v>
      </c>
      <c r="AJ543" s="33">
        <v>90</v>
      </c>
      <c r="AK543" s="33">
        <f>MIN(CalcoliFV!$AN$7,CalcoliFV!$AO$7+MAX(0,180-AJ543)+4)</f>
        <v>110</v>
      </c>
    </row>
    <row r="544" spans="35:37" x14ac:dyDescent="0.3">
      <c r="AI544" s="32">
        <f t="shared" si="46"/>
        <v>45314.541666665355</v>
      </c>
      <c r="AJ544" s="33">
        <v>81.900000000000006</v>
      </c>
      <c r="AK544" s="33">
        <f>MIN(CalcoliFV!$AN$7,CalcoliFV!$AO$7+MAX(0,180-AJ544)+4)</f>
        <v>110</v>
      </c>
    </row>
    <row r="545" spans="35:37" x14ac:dyDescent="0.3">
      <c r="AI545" s="32">
        <f t="shared" si="46"/>
        <v>45314.583333332019</v>
      </c>
      <c r="AJ545" s="33">
        <v>81.7</v>
      </c>
      <c r="AK545" s="33">
        <f>MIN(CalcoliFV!$AN$7,CalcoliFV!$AO$7+MAX(0,180-AJ545)+4)</f>
        <v>110</v>
      </c>
    </row>
    <row r="546" spans="35:37" x14ac:dyDescent="0.3">
      <c r="AI546" s="32">
        <f t="shared" si="46"/>
        <v>45314.624999998683</v>
      </c>
      <c r="AJ546" s="33">
        <v>88.1</v>
      </c>
      <c r="AK546" s="33">
        <f>MIN(CalcoliFV!$AN$7,CalcoliFV!$AO$7+MAX(0,180-AJ546)+4)</f>
        <v>110</v>
      </c>
    </row>
    <row r="547" spans="35:37" x14ac:dyDescent="0.3">
      <c r="AI547" s="32">
        <f t="shared" si="46"/>
        <v>45314.666666665347</v>
      </c>
      <c r="AJ547" s="33">
        <v>95.14</v>
      </c>
      <c r="AK547" s="33">
        <f>MIN(CalcoliFV!$AN$7,CalcoliFV!$AO$7+MAX(0,180-AJ547)+4)</f>
        <v>110</v>
      </c>
    </row>
    <row r="548" spans="35:37" x14ac:dyDescent="0.3">
      <c r="AI548" s="32">
        <f t="shared" si="46"/>
        <v>45314.708333332012</v>
      </c>
      <c r="AJ548" s="33">
        <v>100.13</v>
      </c>
      <c r="AK548" s="33">
        <f>MIN(CalcoliFV!$AN$7,CalcoliFV!$AO$7+MAX(0,180-AJ548)+4)</f>
        <v>110</v>
      </c>
    </row>
    <row r="549" spans="35:37" x14ac:dyDescent="0.3">
      <c r="AI549" s="32">
        <f t="shared" si="46"/>
        <v>45314.749999998676</v>
      </c>
      <c r="AJ549" s="33">
        <v>105.98</v>
      </c>
      <c r="AK549" s="33">
        <f>MIN(CalcoliFV!$AN$7,CalcoliFV!$AO$7+MAX(0,180-AJ549)+4)</f>
        <v>110</v>
      </c>
    </row>
    <row r="550" spans="35:37" x14ac:dyDescent="0.3">
      <c r="AI550" s="32">
        <f t="shared" si="46"/>
        <v>45314.79166666534</v>
      </c>
      <c r="AJ550" s="33">
        <v>103.04</v>
      </c>
      <c r="AK550" s="33">
        <f>MIN(CalcoliFV!$AN$7,CalcoliFV!$AO$7+MAX(0,180-AJ550)+4)</f>
        <v>110</v>
      </c>
    </row>
    <row r="551" spans="35:37" x14ac:dyDescent="0.3">
      <c r="AI551" s="32">
        <f t="shared" si="46"/>
        <v>45314.833333332004</v>
      </c>
      <c r="AJ551" s="33">
        <v>101.61</v>
      </c>
      <c r="AK551" s="33">
        <f>MIN(CalcoliFV!$AN$7,CalcoliFV!$AO$7+MAX(0,180-AJ551)+4)</f>
        <v>110</v>
      </c>
    </row>
    <row r="552" spans="35:37" x14ac:dyDescent="0.3">
      <c r="AI552" s="32">
        <f t="shared" si="46"/>
        <v>45314.874999998668</v>
      </c>
      <c r="AJ552" s="33">
        <v>99.46</v>
      </c>
      <c r="AK552" s="33">
        <f>MIN(CalcoliFV!$AN$7,CalcoliFV!$AO$7+MAX(0,180-AJ552)+4)</f>
        <v>110</v>
      </c>
    </row>
    <row r="553" spans="35:37" x14ac:dyDescent="0.3">
      <c r="AI553" s="32">
        <f t="shared" si="46"/>
        <v>45314.916666665333</v>
      </c>
      <c r="AJ553" s="33">
        <v>97.66</v>
      </c>
      <c r="AK553" s="33">
        <f>MIN(CalcoliFV!$AN$7,CalcoliFV!$AO$7+MAX(0,180-AJ553)+4)</f>
        <v>110</v>
      </c>
    </row>
    <row r="554" spans="35:37" x14ac:dyDescent="0.3">
      <c r="AI554" s="32">
        <f t="shared" si="46"/>
        <v>45314.958333331997</v>
      </c>
      <c r="AJ554" s="33">
        <v>94.1</v>
      </c>
      <c r="AK554" s="33">
        <f>MIN(CalcoliFV!$AN$7,CalcoliFV!$AO$7+MAX(0,180-AJ554)+4)</f>
        <v>110</v>
      </c>
    </row>
    <row r="555" spans="35:37" x14ac:dyDescent="0.3">
      <c r="AI555" s="32">
        <f t="shared" si="46"/>
        <v>45314.999999998661</v>
      </c>
      <c r="AJ555" s="33">
        <v>89.44</v>
      </c>
      <c r="AK555" s="33">
        <f>MIN(CalcoliFV!$AN$7,CalcoliFV!$AO$7+MAX(0,180-AJ555)+4)</f>
        <v>110</v>
      </c>
    </row>
    <row r="556" spans="35:37" x14ac:dyDescent="0.3">
      <c r="AI556" s="32">
        <f t="shared" si="46"/>
        <v>45315.041666665325</v>
      </c>
      <c r="AJ556" s="33">
        <v>76.400000000000006</v>
      </c>
      <c r="AK556" s="33">
        <f>MIN(CalcoliFV!$AN$7,CalcoliFV!$AO$7+MAX(0,180-AJ556)+4)</f>
        <v>110</v>
      </c>
    </row>
    <row r="557" spans="35:37" x14ac:dyDescent="0.3">
      <c r="AI557" s="32">
        <f t="shared" si="46"/>
        <v>45315.08333333199</v>
      </c>
      <c r="AJ557" s="33">
        <v>69</v>
      </c>
      <c r="AK557" s="33">
        <f>MIN(CalcoliFV!$AN$7,CalcoliFV!$AO$7+MAX(0,180-AJ557)+4)</f>
        <v>110</v>
      </c>
    </row>
    <row r="558" spans="35:37" x14ac:dyDescent="0.3">
      <c r="AI558" s="32">
        <f t="shared" si="46"/>
        <v>45315.124999998654</v>
      </c>
      <c r="AJ558" s="33">
        <v>65.7</v>
      </c>
      <c r="AK558" s="33">
        <f>MIN(CalcoliFV!$AN$7,CalcoliFV!$AO$7+MAX(0,180-AJ558)+4)</f>
        <v>110</v>
      </c>
    </row>
    <row r="559" spans="35:37" x14ac:dyDescent="0.3">
      <c r="AI559" s="32">
        <f t="shared" si="46"/>
        <v>45315.166666665318</v>
      </c>
      <c r="AJ559" s="33">
        <v>65.3</v>
      </c>
      <c r="AK559" s="33">
        <f>MIN(CalcoliFV!$AN$7,CalcoliFV!$AO$7+MAX(0,180-AJ559)+4)</f>
        <v>110</v>
      </c>
    </row>
    <row r="560" spans="35:37" x14ac:dyDescent="0.3">
      <c r="AI560" s="32">
        <f t="shared" si="46"/>
        <v>45315.208333331982</v>
      </c>
      <c r="AJ560" s="33">
        <v>66.849999999999994</v>
      </c>
      <c r="AK560" s="33">
        <f>MIN(CalcoliFV!$AN$7,CalcoliFV!$AO$7+MAX(0,180-AJ560)+4)</f>
        <v>110</v>
      </c>
    </row>
    <row r="561" spans="35:37" x14ac:dyDescent="0.3">
      <c r="AI561" s="32">
        <f t="shared" si="46"/>
        <v>45315.249999998647</v>
      </c>
      <c r="AJ561" s="33">
        <v>79</v>
      </c>
      <c r="AK561" s="33">
        <f>MIN(CalcoliFV!$AN$7,CalcoliFV!$AO$7+MAX(0,180-AJ561)+4)</f>
        <v>110</v>
      </c>
    </row>
    <row r="562" spans="35:37" x14ac:dyDescent="0.3">
      <c r="AI562" s="32">
        <f t="shared" si="46"/>
        <v>45315.291666665311</v>
      </c>
      <c r="AJ562" s="33">
        <v>97.01</v>
      </c>
      <c r="AK562" s="33">
        <f>MIN(CalcoliFV!$AN$7,CalcoliFV!$AO$7+MAX(0,180-AJ562)+4)</f>
        <v>110</v>
      </c>
    </row>
    <row r="563" spans="35:37" x14ac:dyDescent="0.3">
      <c r="AI563" s="32">
        <f t="shared" si="46"/>
        <v>45315.333333331975</v>
      </c>
      <c r="AJ563" s="33">
        <v>122.0061</v>
      </c>
      <c r="AK563" s="33">
        <f>MIN(CalcoliFV!$AN$7,CalcoliFV!$AO$7+MAX(0,180-AJ563)+4)</f>
        <v>110</v>
      </c>
    </row>
    <row r="564" spans="35:37" x14ac:dyDescent="0.3">
      <c r="AI564" s="32">
        <f t="shared" si="46"/>
        <v>45315.374999998639</v>
      </c>
      <c r="AJ564" s="33">
        <v>128</v>
      </c>
      <c r="AK564" s="33">
        <f>MIN(CalcoliFV!$AN$7,CalcoliFV!$AO$7+MAX(0,180-AJ564)+4)</f>
        <v>110</v>
      </c>
    </row>
    <row r="565" spans="35:37" x14ac:dyDescent="0.3">
      <c r="AI565" s="32">
        <f t="shared" si="46"/>
        <v>45315.416666665304</v>
      </c>
      <c r="AJ565" s="33">
        <v>107.52</v>
      </c>
      <c r="AK565" s="33">
        <f>MIN(CalcoliFV!$AN$7,CalcoliFV!$AO$7+MAX(0,180-AJ565)+4)</f>
        <v>110</v>
      </c>
    </row>
    <row r="566" spans="35:37" x14ac:dyDescent="0.3">
      <c r="AI566" s="32">
        <f t="shared" si="46"/>
        <v>45315.458333331968</v>
      </c>
      <c r="AJ566" s="33">
        <v>98.3</v>
      </c>
      <c r="AK566" s="33">
        <f>MIN(CalcoliFV!$AN$7,CalcoliFV!$AO$7+MAX(0,180-AJ566)+4)</f>
        <v>110</v>
      </c>
    </row>
    <row r="567" spans="35:37" x14ac:dyDescent="0.3">
      <c r="AI567" s="32">
        <f t="shared" si="46"/>
        <v>45315.499999998632</v>
      </c>
      <c r="AJ567" s="33">
        <v>95.25</v>
      </c>
      <c r="AK567" s="33">
        <f>MIN(CalcoliFV!$AN$7,CalcoliFV!$AO$7+MAX(0,180-AJ567)+4)</f>
        <v>110</v>
      </c>
    </row>
    <row r="568" spans="35:37" x14ac:dyDescent="0.3">
      <c r="AI568" s="32">
        <f t="shared" si="46"/>
        <v>45315.541666665296</v>
      </c>
      <c r="AJ568" s="33">
        <v>83.226280000000003</v>
      </c>
      <c r="AK568" s="33">
        <f>MIN(CalcoliFV!$AN$7,CalcoliFV!$AO$7+MAX(0,180-AJ568)+4)</f>
        <v>110</v>
      </c>
    </row>
    <row r="569" spans="35:37" x14ac:dyDescent="0.3">
      <c r="AI569" s="32">
        <f t="shared" si="46"/>
        <v>45315.583333331961</v>
      </c>
      <c r="AJ569" s="33">
        <v>84.969890000000007</v>
      </c>
      <c r="AK569" s="33">
        <f>MIN(CalcoliFV!$AN$7,CalcoliFV!$AO$7+MAX(0,180-AJ569)+4)</f>
        <v>110</v>
      </c>
    </row>
    <row r="570" spans="35:37" x14ac:dyDescent="0.3">
      <c r="AI570" s="32">
        <f t="shared" si="46"/>
        <v>45315.624999998625</v>
      </c>
      <c r="AJ570" s="33">
        <v>95.25</v>
      </c>
      <c r="AK570" s="33">
        <f>MIN(CalcoliFV!$AN$7,CalcoliFV!$AO$7+MAX(0,180-AJ570)+4)</f>
        <v>110</v>
      </c>
    </row>
    <row r="571" spans="35:37" x14ac:dyDescent="0.3">
      <c r="AI571" s="32">
        <f t="shared" si="46"/>
        <v>45315.666666665289</v>
      </c>
      <c r="AJ571" s="33">
        <v>101</v>
      </c>
      <c r="AK571" s="33">
        <f>MIN(CalcoliFV!$AN$7,CalcoliFV!$AO$7+MAX(0,180-AJ571)+4)</f>
        <v>110</v>
      </c>
    </row>
    <row r="572" spans="35:37" x14ac:dyDescent="0.3">
      <c r="AI572" s="32">
        <f t="shared" si="46"/>
        <v>45315.708333331953</v>
      </c>
      <c r="AJ572" s="33">
        <v>111.88</v>
      </c>
      <c r="AK572" s="33">
        <f>MIN(CalcoliFV!$AN$7,CalcoliFV!$AO$7+MAX(0,180-AJ572)+4)</f>
        <v>110</v>
      </c>
    </row>
    <row r="573" spans="35:37" x14ac:dyDescent="0.3">
      <c r="AI573" s="32">
        <f t="shared" si="46"/>
        <v>45315.749999998618</v>
      </c>
      <c r="AJ573" s="33">
        <v>125.53</v>
      </c>
      <c r="AK573" s="33">
        <f>MIN(CalcoliFV!$AN$7,CalcoliFV!$AO$7+MAX(0,180-AJ573)+4)</f>
        <v>110</v>
      </c>
    </row>
    <row r="574" spans="35:37" x14ac:dyDescent="0.3">
      <c r="AI574" s="32">
        <f t="shared" si="46"/>
        <v>45315.791666665282</v>
      </c>
      <c r="AJ574" s="33">
        <v>123.54</v>
      </c>
      <c r="AK574" s="33">
        <f>MIN(CalcoliFV!$AN$7,CalcoliFV!$AO$7+MAX(0,180-AJ574)+4)</f>
        <v>110</v>
      </c>
    </row>
    <row r="575" spans="35:37" x14ac:dyDescent="0.3">
      <c r="AI575" s="32">
        <f t="shared" si="46"/>
        <v>45315.833333331946</v>
      </c>
      <c r="AJ575" s="33">
        <v>119.27</v>
      </c>
      <c r="AK575" s="33">
        <f>MIN(CalcoliFV!$AN$7,CalcoliFV!$AO$7+MAX(0,180-AJ575)+4)</f>
        <v>110</v>
      </c>
    </row>
    <row r="576" spans="35:37" x14ac:dyDescent="0.3">
      <c r="AI576" s="32">
        <f t="shared" si="46"/>
        <v>45315.87499999861</v>
      </c>
      <c r="AJ576" s="33">
        <v>105.04</v>
      </c>
      <c r="AK576" s="33">
        <f>MIN(CalcoliFV!$AN$7,CalcoliFV!$AO$7+MAX(0,180-AJ576)+4)</f>
        <v>110</v>
      </c>
    </row>
    <row r="577" spans="35:37" x14ac:dyDescent="0.3">
      <c r="AI577" s="32">
        <f t="shared" si="46"/>
        <v>45315.916666665275</v>
      </c>
      <c r="AJ577" s="33">
        <v>101.94</v>
      </c>
      <c r="AK577" s="33">
        <f>MIN(CalcoliFV!$AN$7,CalcoliFV!$AO$7+MAX(0,180-AJ577)+4)</f>
        <v>110</v>
      </c>
    </row>
    <row r="578" spans="35:37" x14ac:dyDescent="0.3">
      <c r="AI578" s="32">
        <f t="shared" si="46"/>
        <v>45315.958333331939</v>
      </c>
      <c r="AJ578" s="33">
        <v>97.09</v>
      </c>
      <c r="AK578" s="33">
        <f>MIN(CalcoliFV!$AN$7,CalcoliFV!$AO$7+MAX(0,180-AJ578)+4)</f>
        <v>110</v>
      </c>
    </row>
    <row r="579" spans="35:37" x14ac:dyDescent="0.3">
      <c r="AI579" s="32">
        <f t="shared" si="46"/>
        <v>45315.999999998603</v>
      </c>
      <c r="AJ579" s="33">
        <v>94</v>
      </c>
      <c r="AK579" s="33">
        <f>MIN(CalcoliFV!$AN$7,CalcoliFV!$AO$7+MAX(0,180-AJ579)+4)</f>
        <v>110</v>
      </c>
    </row>
    <row r="580" spans="35:37" x14ac:dyDescent="0.3">
      <c r="AI580" s="32">
        <f t="shared" si="46"/>
        <v>45316.041666665267</v>
      </c>
      <c r="AJ580" s="33">
        <v>80.34</v>
      </c>
      <c r="AK580" s="33">
        <f>MIN(CalcoliFV!$AN$7,CalcoliFV!$AO$7+MAX(0,180-AJ580)+4)</f>
        <v>110</v>
      </c>
    </row>
    <row r="581" spans="35:37" x14ac:dyDescent="0.3">
      <c r="AI581" s="32">
        <f t="shared" ref="AI581:AI644" si="47">AI580+1/24</f>
        <v>45316.083333331931</v>
      </c>
      <c r="AJ581" s="33">
        <v>72.23</v>
      </c>
      <c r="AK581" s="33">
        <f>MIN(CalcoliFV!$AN$7,CalcoliFV!$AO$7+MAX(0,180-AJ581)+4)</f>
        <v>110</v>
      </c>
    </row>
    <row r="582" spans="35:37" x14ac:dyDescent="0.3">
      <c r="AI582" s="32">
        <f t="shared" si="47"/>
        <v>45316.124999998596</v>
      </c>
      <c r="AJ582" s="33">
        <v>69.599999999999994</v>
      </c>
      <c r="AK582" s="33">
        <f>MIN(CalcoliFV!$AN$7,CalcoliFV!$AO$7+MAX(0,180-AJ582)+4)</f>
        <v>110</v>
      </c>
    </row>
    <row r="583" spans="35:37" x14ac:dyDescent="0.3">
      <c r="AI583" s="32">
        <f t="shared" si="47"/>
        <v>45316.16666666526</v>
      </c>
      <c r="AJ583" s="33">
        <v>66.900000000000006</v>
      </c>
      <c r="AK583" s="33">
        <f>MIN(CalcoliFV!$AN$7,CalcoliFV!$AO$7+MAX(0,180-AJ583)+4)</f>
        <v>110</v>
      </c>
    </row>
    <row r="584" spans="35:37" x14ac:dyDescent="0.3">
      <c r="AI584" s="32">
        <f t="shared" si="47"/>
        <v>45316.208333331924</v>
      </c>
      <c r="AJ584" s="33">
        <v>69.759870000000006</v>
      </c>
      <c r="AK584" s="33">
        <f>MIN(CalcoliFV!$AN$7,CalcoliFV!$AO$7+MAX(0,180-AJ584)+4)</f>
        <v>110</v>
      </c>
    </row>
    <row r="585" spans="35:37" x14ac:dyDescent="0.3">
      <c r="AI585" s="32">
        <f t="shared" si="47"/>
        <v>45316.249999998588</v>
      </c>
      <c r="AJ585" s="33">
        <v>80</v>
      </c>
      <c r="AK585" s="33">
        <f>MIN(CalcoliFV!$AN$7,CalcoliFV!$AO$7+MAX(0,180-AJ585)+4)</f>
        <v>110</v>
      </c>
    </row>
    <row r="586" spans="35:37" x14ac:dyDescent="0.3">
      <c r="AI586" s="32">
        <f t="shared" si="47"/>
        <v>45316.291666665253</v>
      </c>
      <c r="AJ586" s="33">
        <v>96.19</v>
      </c>
      <c r="AK586" s="33">
        <f>MIN(CalcoliFV!$AN$7,CalcoliFV!$AO$7+MAX(0,180-AJ586)+4)</f>
        <v>110</v>
      </c>
    </row>
    <row r="587" spans="35:37" x14ac:dyDescent="0.3">
      <c r="AI587" s="32">
        <f t="shared" si="47"/>
        <v>45316.333333331917</v>
      </c>
      <c r="AJ587" s="33">
        <v>106.13</v>
      </c>
      <c r="AK587" s="33">
        <f>MIN(CalcoliFV!$AN$7,CalcoliFV!$AO$7+MAX(0,180-AJ587)+4)</f>
        <v>110</v>
      </c>
    </row>
    <row r="588" spans="35:37" x14ac:dyDescent="0.3">
      <c r="AI588" s="32">
        <f t="shared" si="47"/>
        <v>45316.374999998581</v>
      </c>
      <c r="AJ588" s="33">
        <v>124.23</v>
      </c>
      <c r="AK588" s="33">
        <f>MIN(CalcoliFV!$AN$7,CalcoliFV!$AO$7+MAX(0,180-AJ588)+4)</f>
        <v>110</v>
      </c>
    </row>
    <row r="589" spans="35:37" x14ac:dyDescent="0.3">
      <c r="AI589" s="32">
        <f t="shared" si="47"/>
        <v>45316.416666665245</v>
      </c>
      <c r="AJ589" s="33">
        <v>106.3</v>
      </c>
      <c r="AK589" s="33">
        <f>MIN(CalcoliFV!$AN$7,CalcoliFV!$AO$7+MAX(0,180-AJ589)+4)</f>
        <v>110</v>
      </c>
    </row>
    <row r="590" spans="35:37" x14ac:dyDescent="0.3">
      <c r="AI590" s="32">
        <f t="shared" si="47"/>
        <v>45316.45833333191</v>
      </c>
      <c r="AJ590" s="33">
        <v>96.65</v>
      </c>
      <c r="AK590" s="33">
        <f>MIN(CalcoliFV!$AN$7,CalcoliFV!$AO$7+MAX(0,180-AJ590)+4)</f>
        <v>110</v>
      </c>
    </row>
    <row r="591" spans="35:37" x14ac:dyDescent="0.3">
      <c r="AI591" s="32">
        <f t="shared" si="47"/>
        <v>45316.499999998574</v>
      </c>
      <c r="AJ591" s="33">
        <v>91.46</v>
      </c>
      <c r="AK591" s="33">
        <f>MIN(CalcoliFV!$AN$7,CalcoliFV!$AO$7+MAX(0,180-AJ591)+4)</f>
        <v>110</v>
      </c>
    </row>
    <row r="592" spans="35:37" x14ac:dyDescent="0.3">
      <c r="AI592" s="32">
        <f t="shared" si="47"/>
        <v>45316.541666665238</v>
      </c>
      <c r="AJ592" s="33">
        <v>80.34</v>
      </c>
      <c r="AK592" s="33">
        <f>MIN(CalcoliFV!$AN$7,CalcoliFV!$AO$7+MAX(0,180-AJ592)+4)</f>
        <v>110</v>
      </c>
    </row>
    <row r="593" spans="35:37" x14ac:dyDescent="0.3">
      <c r="AI593" s="32">
        <f t="shared" si="47"/>
        <v>45316.583333331902</v>
      </c>
      <c r="AJ593" s="33">
        <v>80.5</v>
      </c>
      <c r="AK593" s="33">
        <f>MIN(CalcoliFV!$AN$7,CalcoliFV!$AO$7+MAX(0,180-AJ593)+4)</f>
        <v>110</v>
      </c>
    </row>
    <row r="594" spans="35:37" x14ac:dyDescent="0.3">
      <c r="AI594" s="32">
        <f t="shared" si="47"/>
        <v>45316.624999998567</v>
      </c>
      <c r="AJ594" s="33">
        <v>92</v>
      </c>
      <c r="AK594" s="33">
        <f>MIN(CalcoliFV!$AN$7,CalcoliFV!$AO$7+MAX(0,180-AJ594)+4)</f>
        <v>110</v>
      </c>
    </row>
    <row r="595" spans="35:37" x14ac:dyDescent="0.3">
      <c r="AI595" s="32">
        <f t="shared" si="47"/>
        <v>45316.666666665231</v>
      </c>
      <c r="AJ595" s="33">
        <v>99.88</v>
      </c>
      <c r="AK595" s="33">
        <f>MIN(CalcoliFV!$AN$7,CalcoliFV!$AO$7+MAX(0,180-AJ595)+4)</f>
        <v>110</v>
      </c>
    </row>
    <row r="596" spans="35:37" x14ac:dyDescent="0.3">
      <c r="AI596" s="32">
        <f t="shared" si="47"/>
        <v>45316.708333331895</v>
      </c>
      <c r="AJ596" s="33">
        <v>108.56</v>
      </c>
      <c r="AK596" s="33">
        <f>MIN(CalcoliFV!$AN$7,CalcoliFV!$AO$7+MAX(0,180-AJ596)+4)</f>
        <v>110</v>
      </c>
    </row>
    <row r="597" spans="35:37" x14ac:dyDescent="0.3">
      <c r="AI597" s="32">
        <f t="shared" si="47"/>
        <v>45316.749999998559</v>
      </c>
      <c r="AJ597" s="33">
        <v>126.56</v>
      </c>
      <c r="AK597" s="33">
        <f>MIN(CalcoliFV!$AN$7,CalcoliFV!$AO$7+MAX(0,180-AJ597)+4)</f>
        <v>110</v>
      </c>
    </row>
    <row r="598" spans="35:37" x14ac:dyDescent="0.3">
      <c r="AI598" s="32">
        <f t="shared" si="47"/>
        <v>45316.791666665224</v>
      </c>
      <c r="AJ598" s="33">
        <v>122.00018</v>
      </c>
      <c r="AK598" s="33">
        <f>MIN(CalcoliFV!$AN$7,CalcoliFV!$AO$7+MAX(0,180-AJ598)+4)</f>
        <v>110</v>
      </c>
    </row>
    <row r="599" spans="35:37" x14ac:dyDescent="0.3">
      <c r="AI599" s="32">
        <f t="shared" si="47"/>
        <v>45316.833333331888</v>
      </c>
      <c r="AJ599" s="33">
        <v>120</v>
      </c>
      <c r="AK599" s="33">
        <f>MIN(CalcoliFV!$AN$7,CalcoliFV!$AO$7+MAX(0,180-AJ599)+4)</f>
        <v>110</v>
      </c>
    </row>
    <row r="600" spans="35:37" x14ac:dyDescent="0.3">
      <c r="AI600" s="32">
        <f t="shared" si="47"/>
        <v>45316.874999998552</v>
      </c>
      <c r="AJ600" s="33">
        <v>106.13</v>
      </c>
      <c r="AK600" s="33">
        <f>MIN(CalcoliFV!$AN$7,CalcoliFV!$AO$7+MAX(0,180-AJ600)+4)</f>
        <v>110</v>
      </c>
    </row>
    <row r="601" spans="35:37" x14ac:dyDescent="0.3">
      <c r="AI601" s="32">
        <f t="shared" si="47"/>
        <v>45316.916666665216</v>
      </c>
      <c r="AJ601" s="33">
        <v>99.89</v>
      </c>
      <c r="AK601" s="33">
        <f>MIN(CalcoliFV!$AN$7,CalcoliFV!$AO$7+MAX(0,180-AJ601)+4)</f>
        <v>110</v>
      </c>
    </row>
    <row r="602" spans="35:37" x14ac:dyDescent="0.3">
      <c r="AI602" s="32">
        <f t="shared" si="47"/>
        <v>45316.958333331881</v>
      </c>
      <c r="AJ602" s="33">
        <v>96.82</v>
      </c>
      <c r="AK602" s="33">
        <f>MIN(CalcoliFV!$AN$7,CalcoliFV!$AO$7+MAX(0,180-AJ602)+4)</f>
        <v>110</v>
      </c>
    </row>
    <row r="603" spans="35:37" x14ac:dyDescent="0.3">
      <c r="AI603" s="32">
        <f t="shared" si="47"/>
        <v>45316.999999998545</v>
      </c>
      <c r="AJ603" s="33">
        <v>95.68</v>
      </c>
      <c r="AK603" s="33">
        <f>MIN(CalcoliFV!$AN$7,CalcoliFV!$AO$7+MAX(0,180-AJ603)+4)</f>
        <v>110</v>
      </c>
    </row>
    <row r="604" spans="35:37" x14ac:dyDescent="0.3">
      <c r="AI604" s="32">
        <f t="shared" si="47"/>
        <v>45317.041666665209</v>
      </c>
      <c r="AJ604" s="33">
        <v>93.8</v>
      </c>
      <c r="AK604" s="33">
        <f>MIN(CalcoliFV!$AN$7,CalcoliFV!$AO$7+MAX(0,180-AJ604)+4)</f>
        <v>110</v>
      </c>
    </row>
    <row r="605" spans="35:37" x14ac:dyDescent="0.3">
      <c r="AI605" s="32">
        <f t="shared" si="47"/>
        <v>45317.083333331873</v>
      </c>
      <c r="AJ605" s="33">
        <v>88.89</v>
      </c>
      <c r="AK605" s="33">
        <f>MIN(CalcoliFV!$AN$7,CalcoliFV!$AO$7+MAX(0,180-AJ605)+4)</f>
        <v>110</v>
      </c>
    </row>
    <row r="606" spans="35:37" x14ac:dyDescent="0.3">
      <c r="AI606" s="32">
        <f t="shared" si="47"/>
        <v>45317.124999998538</v>
      </c>
      <c r="AJ606" s="33">
        <v>85.8</v>
      </c>
      <c r="AK606" s="33">
        <f>MIN(CalcoliFV!$AN$7,CalcoliFV!$AO$7+MAX(0,180-AJ606)+4)</f>
        <v>110</v>
      </c>
    </row>
    <row r="607" spans="35:37" x14ac:dyDescent="0.3">
      <c r="AI607" s="32">
        <f t="shared" si="47"/>
        <v>45317.166666665202</v>
      </c>
      <c r="AJ607" s="33">
        <v>83</v>
      </c>
      <c r="AK607" s="33">
        <f>MIN(CalcoliFV!$AN$7,CalcoliFV!$AO$7+MAX(0,180-AJ607)+4)</f>
        <v>110</v>
      </c>
    </row>
    <row r="608" spans="35:37" x14ac:dyDescent="0.3">
      <c r="AI608" s="32">
        <f t="shared" si="47"/>
        <v>45317.208333331866</v>
      </c>
      <c r="AJ608" s="33">
        <v>85</v>
      </c>
      <c r="AK608" s="33">
        <f>MIN(CalcoliFV!$AN$7,CalcoliFV!$AO$7+MAX(0,180-AJ608)+4)</f>
        <v>110</v>
      </c>
    </row>
    <row r="609" spans="35:37" x14ac:dyDescent="0.3">
      <c r="AI609" s="32">
        <f t="shared" si="47"/>
        <v>45317.24999999853</v>
      </c>
      <c r="AJ609" s="33">
        <v>90.01</v>
      </c>
      <c r="AK609" s="33">
        <f>MIN(CalcoliFV!$AN$7,CalcoliFV!$AO$7+MAX(0,180-AJ609)+4)</f>
        <v>110</v>
      </c>
    </row>
    <row r="610" spans="35:37" x14ac:dyDescent="0.3">
      <c r="AI610" s="32">
        <f t="shared" si="47"/>
        <v>45317.291666665194</v>
      </c>
      <c r="AJ610" s="33">
        <v>99.3</v>
      </c>
      <c r="AK610" s="33">
        <f>MIN(CalcoliFV!$AN$7,CalcoliFV!$AO$7+MAX(0,180-AJ610)+4)</f>
        <v>110</v>
      </c>
    </row>
    <row r="611" spans="35:37" x14ac:dyDescent="0.3">
      <c r="AI611" s="32">
        <f t="shared" si="47"/>
        <v>45317.333333331859</v>
      </c>
      <c r="AJ611" s="33">
        <v>120.05</v>
      </c>
      <c r="AK611" s="33">
        <f>MIN(CalcoliFV!$AN$7,CalcoliFV!$AO$7+MAX(0,180-AJ611)+4)</f>
        <v>110</v>
      </c>
    </row>
    <row r="612" spans="35:37" x14ac:dyDescent="0.3">
      <c r="AI612" s="32">
        <f t="shared" si="47"/>
        <v>45317.374999998523</v>
      </c>
      <c r="AJ612" s="33">
        <v>135</v>
      </c>
      <c r="AK612" s="33">
        <f>MIN(CalcoliFV!$AN$7,CalcoliFV!$AO$7+MAX(0,180-AJ612)+4)</f>
        <v>110</v>
      </c>
    </row>
    <row r="613" spans="35:37" x14ac:dyDescent="0.3">
      <c r="AI613" s="32">
        <f t="shared" si="47"/>
        <v>45317.416666665187</v>
      </c>
      <c r="AJ613" s="33">
        <v>120.05</v>
      </c>
      <c r="AK613" s="33">
        <f>MIN(CalcoliFV!$AN$7,CalcoliFV!$AO$7+MAX(0,180-AJ613)+4)</f>
        <v>110</v>
      </c>
    </row>
    <row r="614" spans="35:37" x14ac:dyDescent="0.3">
      <c r="AI614" s="32">
        <f t="shared" si="47"/>
        <v>45317.458333331851</v>
      </c>
      <c r="AJ614" s="33">
        <v>100.31</v>
      </c>
      <c r="AK614" s="33">
        <f>MIN(CalcoliFV!$AN$7,CalcoliFV!$AO$7+MAX(0,180-AJ614)+4)</f>
        <v>110</v>
      </c>
    </row>
    <row r="615" spans="35:37" x14ac:dyDescent="0.3">
      <c r="AI615" s="32">
        <f t="shared" si="47"/>
        <v>45317.499999998516</v>
      </c>
      <c r="AJ615" s="33">
        <v>96</v>
      </c>
      <c r="AK615" s="33">
        <f>MIN(CalcoliFV!$AN$7,CalcoliFV!$AO$7+MAX(0,180-AJ615)+4)</f>
        <v>110</v>
      </c>
    </row>
    <row r="616" spans="35:37" x14ac:dyDescent="0.3">
      <c r="AI616" s="32">
        <f t="shared" si="47"/>
        <v>45317.54166666518</v>
      </c>
      <c r="AJ616" s="33">
        <v>86.44</v>
      </c>
      <c r="AK616" s="33">
        <f>MIN(CalcoliFV!$AN$7,CalcoliFV!$AO$7+MAX(0,180-AJ616)+4)</f>
        <v>110</v>
      </c>
    </row>
    <row r="617" spans="35:37" x14ac:dyDescent="0.3">
      <c r="AI617" s="32">
        <f t="shared" si="47"/>
        <v>45317.583333331844</v>
      </c>
      <c r="AJ617" s="33">
        <v>87.523169999999993</v>
      </c>
      <c r="AK617" s="33">
        <f>MIN(CalcoliFV!$AN$7,CalcoliFV!$AO$7+MAX(0,180-AJ617)+4)</f>
        <v>110</v>
      </c>
    </row>
    <row r="618" spans="35:37" x14ac:dyDescent="0.3">
      <c r="AI618" s="32">
        <f t="shared" si="47"/>
        <v>45317.624999998508</v>
      </c>
      <c r="AJ618" s="33">
        <v>95.01</v>
      </c>
      <c r="AK618" s="33">
        <f>MIN(CalcoliFV!$AN$7,CalcoliFV!$AO$7+MAX(0,180-AJ618)+4)</f>
        <v>110</v>
      </c>
    </row>
    <row r="619" spans="35:37" x14ac:dyDescent="0.3">
      <c r="AI619" s="32">
        <f t="shared" si="47"/>
        <v>45317.666666665173</v>
      </c>
      <c r="AJ619" s="33">
        <v>101.6558</v>
      </c>
      <c r="AK619" s="33">
        <f>MIN(CalcoliFV!$AN$7,CalcoliFV!$AO$7+MAX(0,180-AJ619)+4)</f>
        <v>110</v>
      </c>
    </row>
    <row r="620" spans="35:37" x14ac:dyDescent="0.3">
      <c r="AI620" s="32">
        <f t="shared" si="47"/>
        <v>45317.708333331837</v>
      </c>
      <c r="AJ620" s="33">
        <v>117.45</v>
      </c>
      <c r="AK620" s="33">
        <f>MIN(CalcoliFV!$AN$7,CalcoliFV!$AO$7+MAX(0,180-AJ620)+4)</f>
        <v>110</v>
      </c>
    </row>
    <row r="621" spans="35:37" x14ac:dyDescent="0.3">
      <c r="AI621" s="32">
        <f t="shared" si="47"/>
        <v>45317.749999998501</v>
      </c>
      <c r="AJ621" s="33">
        <v>128</v>
      </c>
      <c r="AK621" s="33">
        <f>MIN(CalcoliFV!$AN$7,CalcoliFV!$AO$7+MAX(0,180-AJ621)+4)</f>
        <v>110</v>
      </c>
    </row>
    <row r="622" spans="35:37" x14ac:dyDescent="0.3">
      <c r="AI622" s="32">
        <f t="shared" si="47"/>
        <v>45317.791666665165</v>
      </c>
      <c r="AJ622" s="33">
        <v>119.99</v>
      </c>
      <c r="AK622" s="33">
        <f>MIN(CalcoliFV!$AN$7,CalcoliFV!$AO$7+MAX(0,180-AJ622)+4)</f>
        <v>110</v>
      </c>
    </row>
    <row r="623" spans="35:37" x14ac:dyDescent="0.3">
      <c r="AI623" s="32">
        <f t="shared" si="47"/>
        <v>45317.83333333183</v>
      </c>
      <c r="AJ623" s="33">
        <v>115</v>
      </c>
      <c r="AK623" s="33">
        <f>MIN(CalcoliFV!$AN$7,CalcoliFV!$AO$7+MAX(0,180-AJ623)+4)</f>
        <v>110</v>
      </c>
    </row>
    <row r="624" spans="35:37" x14ac:dyDescent="0.3">
      <c r="AI624" s="32">
        <f t="shared" si="47"/>
        <v>45317.874999998494</v>
      </c>
      <c r="AJ624" s="33">
        <v>101.24552</v>
      </c>
      <c r="AK624" s="33">
        <f>MIN(CalcoliFV!$AN$7,CalcoliFV!$AO$7+MAX(0,180-AJ624)+4)</f>
        <v>110</v>
      </c>
    </row>
    <row r="625" spans="35:37" x14ac:dyDescent="0.3">
      <c r="AI625" s="32">
        <f t="shared" si="47"/>
        <v>45317.916666665158</v>
      </c>
      <c r="AJ625" s="33">
        <v>98.57</v>
      </c>
      <c r="AK625" s="33">
        <f>MIN(CalcoliFV!$AN$7,CalcoliFV!$AO$7+MAX(0,180-AJ625)+4)</f>
        <v>110</v>
      </c>
    </row>
    <row r="626" spans="35:37" x14ac:dyDescent="0.3">
      <c r="AI626" s="32">
        <f t="shared" si="47"/>
        <v>45317.958333331822</v>
      </c>
      <c r="AJ626" s="33">
        <v>95.48</v>
      </c>
      <c r="AK626" s="33">
        <f>MIN(CalcoliFV!$AN$7,CalcoliFV!$AO$7+MAX(0,180-AJ626)+4)</f>
        <v>110</v>
      </c>
    </row>
    <row r="627" spans="35:37" x14ac:dyDescent="0.3">
      <c r="AI627" s="32">
        <f t="shared" si="47"/>
        <v>45317.999999998487</v>
      </c>
      <c r="AJ627" s="33">
        <v>94.05</v>
      </c>
      <c r="AK627" s="33">
        <f>MIN(CalcoliFV!$AN$7,CalcoliFV!$AO$7+MAX(0,180-AJ627)+4)</f>
        <v>110</v>
      </c>
    </row>
    <row r="628" spans="35:37" x14ac:dyDescent="0.3">
      <c r="AI628" s="32">
        <f t="shared" si="47"/>
        <v>45318.041666665151</v>
      </c>
      <c r="AJ628" s="33">
        <v>97.29</v>
      </c>
      <c r="AK628" s="33">
        <f>MIN(CalcoliFV!$AN$7,CalcoliFV!$AO$7+MAX(0,180-AJ628)+4)</f>
        <v>110</v>
      </c>
    </row>
    <row r="629" spans="35:37" x14ac:dyDescent="0.3">
      <c r="AI629" s="32">
        <f t="shared" si="47"/>
        <v>45318.083333331815</v>
      </c>
      <c r="AJ629" s="33">
        <v>93.27</v>
      </c>
      <c r="AK629" s="33">
        <f>MIN(CalcoliFV!$AN$7,CalcoliFV!$AO$7+MAX(0,180-AJ629)+4)</f>
        <v>110</v>
      </c>
    </row>
    <row r="630" spans="35:37" x14ac:dyDescent="0.3">
      <c r="AI630" s="32">
        <f t="shared" si="47"/>
        <v>45318.124999998479</v>
      </c>
      <c r="AJ630" s="33">
        <v>90.46</v>
      </c>
      <c r="AK630" s="33">
        <f>MIN(CalcoliFV!$AN$7,CalcoliFV!$AO$7+MAX(0,180-AJ630)+4)</f>
        <v>110</v>
      </c>
    </row>
    <row r="631" spans="35:37" x14ac:dyDescent="0.3">
      <c r="AI631" s="32">
        <f t="shared" si="47"/>
        <v>45318.166666665144</v>
      </c>
      <c r="AJ631" s="33">
        <v>86.44</v>
      </c>
      <c r="AK631" s="33">
        <f>MIN(CalcoliFV!$AN$7,CalcoliFV!$AO$7+MAX(0,180-AJ631)+4)</f>
        <v>110</v>
      </c>
    </row>
    <row r="632" spans="35:37" x14ac:dyDescent="0.3">
      <c r="AI632" s="32">
        <f t="shared" si="47"/>
        <v>45318.208333331808</v>
      </c>
      <c r="AJ632" s="33">
        <v>85.7</v>
      </c>
      <c r="AK632" s="33">
        <f>MIN(CalcoliFV!$AN$7,CalcoliFV!$AO$7+MAX(0,180-AJ632)+4)</f>
        <v>110</v>
      </c>
    </row>
    <row r="633" spans="35:37" x14ac:dyDescent="0.3">
      <c r="AI633" s="32">
        <f t="shared" si="47"/>
        <v>45318.249999998472</v>
      </c>
      <c r="AJ633" s="33">
        <v>86.44</v>
      </c>
      <c r="AK633" s="33">
        <f>MIN(CalcoliFV!$AN$7,CalcoliFV!$AO$7+MAX(0,180-AJ633)+4)</f>
        <v>110</v>
      </c>
    </row>
    <row r="634" spans="35:37" x14ac:dyDescent="0.3">
      <c r="AI634" s="32">
        <f t="shared" si="47"/>
        <v>45318.291666665136</v>
      </c>
      <c r="AJ634" s="33">
        <v>95.21</v>
      </c>
      <c r="AK634" s="33">
        <f>MIN(CalcoliFV!$AN$7,CalcoliFV!$AO$7+MAX(0,180-AJ634)+4)</f>
        <v>110</v>
      </c>
    </row>
    <row r="635" spans="35:37" x14ac:dyDescent="0.3">
      <c r="AI635" s="32">
        <f t="shared" si="47"/>
        <v>45318.333333331801</v>
      </c>
      <c r="AJ635" s="33">
        <v>104.94</v>
      </c>
      <c r="AK635" s="33">
        <f>MIN(CalcoliFV!$AN$7,CalcoliFV!$AO$7+MAX(0,180-AJ635)+4)</f>
        <v>110</v>
      </c>
    </row>
    <row r="636" spans="35:37" x14ac:dyDescent="0.3">
      <c r="AI636" s="32">
        <f t="shared" si="47"/>
        <v>45318.374999998465</v>
      </c>
      <c r="AJ636" s="33">
        <v>114.2</v>
      </c>
      <c r="AK636" s="33">
        <f>MIN(CalcoliFV!$AN$7,CalcoliFV!$AO$7+MAX(0,180-AJ636)+4)</f>
        <v>110</v>
      </c>
    </row>
    <row r="637" spans="35:37" x14ac:dyDescent="0.3">
      <c r="AI637" s="32">
        <f t="shared" si="47"/>
        <v>45318.416666665129</v>
      </c>
      <c r="AJ637" s="33">
        <v>104.23</v>
      </c>
      <c r="AK637" s="33">
        <f>MIN(CalcoliFV!$AN$7,CalcoliFV!$AO$7+MAX(0,180-AJ637)+4)</f>
        <v>110</v>
      </c>
    </row>
    <row r="638" spans="35:37" x14ac:dyDescent="0.3">
      <c r="AI638" s="32">
        <f t="shared" si="47"/>
        <v>45318.458333331793</v>
      </c>
      <c r="AJ638" s="33">
        <v>95</v>
      </c>
      <c r="AK638" s="33">
        <f>MIN(CalcoliFV!$AN$7,CalcoliFV!$AO$7+MAX(0,180-AJ638)+4)</f>
        <v>110</v>
      </c>
    </row>
    <row r="639" spans="35:37" x14ac:dyDescent="0.3">
      <c r="AI639" s="32">
        <f t="shared" si="47"/>
        <v>45318.499999998457</v>
      </c>
      <c r="AJ639" s="33">
        <v>85</v>
      </c>
      <c r="AK639" s="33">
        <f>MIN(CalcoliFV!$AN$7,CalcoliFV!$AO$7+MAX(0,180-AJ639)+4)</f>
        <v>110</v>
      </c>
    </row>
    <row r="640" spans="35:37" x14ac:dyDescent="0.3">
      <c r="AI640" s="32">
        <f t="shared" si="47"/>
        <v>45318.541666665122</v>
      </c>
      <c r="AJ640" s="33">
        <v>70.569999999999993</v>
      </c>
      <c r="AK640" s="33">
        <f>MIN(CalcoliFV!$AN$7,CalcoliFV!$AO$7+MAX(0,180-AJ640)+4)</f>
        <v>110</v>
      </c>
    </row>
    <row r="641" spans="35:37" x14ac:dyDescent="0.3">
      <c r="AI641" s="32">
        <f t="shared" si="47"/>
        <v>45318.583333331786</v>
      </c>
      <c r="AJ641" s="33">
        <v>70.19</v>
      </c>
      <c r="AK641" s="33">
        <f>MIN(CalcoliFV!$AN$7,CalcoliFV!$AO$7+MAX(0,180-AJ641)+4)</f>
        <v>110</v>
      </c>
    </row>
    <row r="642" spans="35:37" x14ac:dyDescent="0.3">
      <c r="AI642" s="32">
        <f t="shared" si="47"/>
        <v>45318.62499999845</v>
      </c>
      <c r="AJ642" s="33">
        <v>71.95</v>
      </c>
      <c r="AK642" s="33">
        <f>MIN(CalcoliFV!$AN$7,CalcoliFV!$AO$7+MAX(0,180-AJ642)+4)</f>
        <v>110</v>
      </c>
    </row>
    <row r="643" spans="35:37" x14ac:dyDescent="0.3">
      <c r="AI643" s="32">
        <f t="shared" si="47"/>
        <v>45318.666666665114</v>
      </c>
      <c r="AJ643" s="33">
        <v>78.34</v>
      </c>
      <c r="AK643" s="33">
        <f>MIN(CalcoliFV!$AN$7,CalcoliFV!$AO$7+MAX(0,180-AJ643)+4)</f>
        <v>110</v>
      </c>
    </row>
    <row r="644" spans="35:37" x14ac:dyDescent="0.3">
      <c r="AI644" s="32">
        <f t="shared" si="47"/>
        <v>45318.708333331779</v>
      </c>
      <c r="AJ644" s="33">
        <v>96.33</v>
      </c>
      <c r="AK644" s="33">
        <f>MIN(CalcoliFV!$AN$7,CalcoliFV!$AO$7+MAX(0,180-AJ644)+4)</f>
        <v>110</v>
      </c>
    </row>
    <row r="645" spans="35:37" x14ac:dyDescent="0.3">
      <c r="AI645" s="32">
        <f t="shared" ref="AI645:AI708" si="48">AI644+1/24</f>
        <v>45318.749999998443</v>
      </c>
      <c r="AJ645" s="33">
        <v>101.94</v>
      </c>
      <c r="AK645" s="33">
        <f>MIN(CalcoliFV!$AN$7,CalcoliFV!$AO$7+MAX(0,180-AJ645)+4)</f>
        <v>110</v>
      </c>
    </row>
    <row r="646" spans="35:37" x14ac:dyDescent="0.3">
      <c r="AI646" s="32">
        <f t="shared" si="48"/>
        <v>45318.791666665107</v>
      </c>
      <c r="AJ646" s="33">
        <v>105.78</v>
      </c>
      <c r="AK646" s="33">
        <f>MIN(CalcoliFV!$AN$7,CalcoliFV!$AO$7+MAX(0,180-AJ646)+4)</f>
        <v>110</v>
      </c>
    </row>
    <row r="647" spans="35:37" x14ac:dyDescent="0.3">
      <c r="AI647" s="32">
        <f t="shared" si="48"/>
        <v>45318.833333331771</v>
      </c>
      <c r="AJ647" s="33">
        <v>105.33</v>
      </c>
      <c r="AK647" s="33">
        <f>MIN(CalcoliFV!$AN$7,CalcoliFV!$AO$7+MAX(0,180-AJ647)+4)</f>
        <v>110</v>
      </c>
    </row>
    <row r="648" spans="35:37" x14ac:dyDescent="0.3">
      <c r="AI648" s="32">
        <f t="shared" si="48"/>
        <v>45318.874999998436</v>
      </c>
      <c r="AJ648" s="33">
        <v>98.61</v>
      </c>
      <c r="AK648" s="33">
        <f>MIN(CalcoliFV!$AN$7,CalcoliFV!$AO$7+MAX(0,180-AJ648)+4)</f>
        <v>110</v>
      </c>
    </row>
    <row r="649" spans="35:37" x14ac:dyDescent="0.3">
      <c r="AI649" s="32">
        <f t="shared" si="48"/>
        <v>45318.9166666651</v>
      </c>
      <c r="AJ649" s="33">
        <v>97.29</v>
      </c>
      <c r="AK649" s="33">
        <f>MIN(CalcoliFV!$AN$7,CalcoliFV!$AO$7+MAX(0,180-AJ649)+4)</f>
        <v>110</v>
      </c>
    </row>
    <row r="650" spans="35:37" x14ac:dyDescent="0.3">
      <c r="AI650" s="32">
        <f t="shared" si="48"/>
        <v>45318.958333331764</v>
      </c>
      <c r="AJ650" s="33">
        <v>90.78</v>
      </c>
      <c r="AK650" s="33">
        <f>MIN(CalcoliFV!$AN$7,CalcoliFV!$AO$7+MAX(0,180-AJ650)+4)</f>
        <v>110</v>
      </c>
    </row>
    <row r="651" spans="35:37" x14ac:dyDescent="0.3">
      <c r="AI651" s="32">
        <f t="shared" si="48"/>
        <v>45318.999999998428</v>
      </c>
      <c r="AJ651" s="33">
        <v>84</v>
      </c>
      <c r="AK651" s="33">
        <f>MIN(CalcoliFV!$AN$7,CalcoliFV!$AO$7+MAX(0,180-AJ651)+4)</f>
        <v>110</v>
      </c>
    </row>
    <row r="652" spans="35:37" x14ac:dyDescent="0.3">
      <c r="AI652" s="32">
        <f t="shared" si="48"/>
        <v>45319.041666665093</v>
      </c>
      <c r="AJ652" s="33">
        <v>75.11</v>
      </c>
      <c r="AK652" s="33">
        <f>MIN(CalcoliFV!$AN$7,CalcoliFV!$AO$7+MAX(0,180-AJ652)+4)</f>
        <v>110</v>
      </c>
    </row>
    <row r="653" spans="35:37" x14ac:dyDescent="0.3">
      <c r="AI653" s="32">
        <f t="shared" si="48"/>
        <v>45319.083333331757</v>
      </c>
      <c r="AJ653" s="33">
        <v>73.27</v>
      </c>
      <c r="AK653" s="33">
        <f>MIN(CalcoliFV!$AN$7,CalcoliFV!$AO$7+MAX(0,180-AJ653)+4)</f>
        <v>110</v>
      </c>
    </row>
    <row r="654" spans="35:37" x14ac:dyDescent="0.3">
      <c r="AI654" s="32">
        <f t="shared" si="48"/>
        <v>45319.124999998421</v>
      </c>
      <c r="AJ654" s="33">
        <v>70.459999999999994</v>
      </c>
      <c r="AK654" s="33">
        <f>MIN(CalcoliFV!$AN$7,CalcoliFV!$AO$7+MAX(0,180-AJ654)+4)</f>
        <v>110</v>
      </c>
    </row>
    <row r="655" spans="35:37" x14ac:dyDescent="0.3">
      <c r="AI655" s="32">
        <f t="shared" si="48"/>
        <v>45319.166666665085</v>
      </c>
      <c r="AJ655" s="33">
        <v>66.44</v>
      </c>
      <c r="AK655" s="33">
        <f>MIN(CalcoliFV!$AN$7,CalcoliFV!$AO$7+MAX(0,180-AJ655)+4)</f>
        <v>110</v>
      </c>
    </row>
    <row r="656" spans="35:37" x14ac:dyDescent="0.3">
      <c r="AI656" s="32">
        <f t="shared" si="48"/>
        <v>45319.20833333175</v>
      </c>
      <c r="AJ656" s="33">
        <v>61.93</v>
      </c>
      <c r="AK656" s="33">
        <f>MIN(CalcoliFV!$AN$7,CalcoliFV!$AO$7+MAX(0,180-AJ656)+4)</f>
        <v>110</v>
      </c>
    </row>
    <row r="657" spans="35:37" x14ac:dyDescent="0.3">
      <c r="AI657" s="32">
        <f t="shared" si="48"/>
        <v>45319.249999998414</v>
      </c>
      <c r="AJ657" s="33">
        <v>61.82058</v>
      </c>
      <c r="AK657" s="33">
        <f>MIN(CalcoliFV!$AN$7,CalcoliFV!$AO$7+MAX(0,180-AJ657)+4)</f>
        <v>110</v>
      </c>
    </row>
    <row r="658" spans="35:37" x14ac:dyDescent="0.3">
      <c r="AI658" s="32">
        <f t="shared" si="48"/>
        <v>45319.291666665078</v>
      </c>
      <c r="AJ658" s="33">
        <v>70.400000000000006</v>
      </c>
      <c r="AK658" s="33">
        <f>MIN(CalcoliFV!$AN$7,CalcoliFV!$AO$7+MAX(0,180-AJ658)+4)</f>
        <v>110</v>
      </c>
    </row>
    <row r="659" spans="35:37" x14ac:dyDescent="0.3">
      <c r="AI659" s="32">
        <f t="shared" si="48"/>
        <v>45319.333333331742</v>
      </c>
      <c r="AJ659" s="33">
        <v>75.19</v>
      </c>
      <c r="AK659" s="33">
        <f>MIN(CalcoliFV!$AN$7,CalcoliFV!$AO$7+MAX(0,180-AJ659)+4)</f>
        <v>110</v>
      </c>
    </row>
    <row r="660" spans="35:37" x14ac:dyDescent="0.3">
      <c r="AI660" s="32">
        <f t="shared" si="48"/>
        <v>45319.374999998407</v>
      </c>
      <c r="AJ660" s="33">
        <v>90</v>
      </c>
      <c r="AK660" s="33">
        <f>MIN(CalcoliFV!$AN$7,CalcoliFV!$AO$7+MAX(0,180-AJ660)+4)</f>
        <v>110</v>
      </c>
    </row>
    <row r="661" spans="35:37" x14ac:dyDescent="0.3">
      <c r="AI661" s="32">
        <f t="shared" si="48"/>
        <v>45319.416666665071</v>
      </c>
      <c r="AJ661" s="33">
        <v>89.37</v>
      </c>
      <c r="AK661" s="33">
        <f>MIN(CalcoliFV!$AN$7,CalcoliFV!$AO$7+MAX(0,180-AJ661)+4)</f>
        <v>110</v>
      </c>
    </row>
    <row r="662" spans="35:37" x14ac:dyDescent="0.3">
      <c r="AI662" s="32">
        <f t="shared" si="48"/>
        <v>45319.458333331735</v>
      </c>
      <c r="AJ662" s="33">
        <v>65</v>
      </c>
      <c r="AK662" s="33">
        <f>MIN(CalcoliFV!$AN$7,CalcoliFV!$AO$7+MAX(0,180-AJ662)+4)</f>
        <v>110</v>
      </c>
    </row>
    <row r="663" spans="35:37" x14ac:dyDescent="0.3">
      <c r="AI663" s="32">
        <f t="shared" si="48"/>
        <v>45319.499999998399</v>
      </c>
      <c r="AJ663" s="33">
        <v>49.98986</v>
      </c>
      <c r="AK663" s="33">
        <f>MIN(CalcoliFV!$AN$7,CalcoliFV!$AO$7+MAX(0,180-AJ663)+4)</f>
        <v>110</v>
      </c>
    </row>
    <row r="664" spans="35:37" x14ac:dyDescent="0.3">
      <c r="AI664" s="32">
        <f t="shared" si="48"/>
        <v>45319.541666665064</v>
      </c>
      <c r="AJ664" s="33">
        <v>50</v>
      </c>
      <c r="AK664" s="33">
        <f>MIN(CalcoliFV!$AN$7,CalcoliFV!$AO$7+MAX(0,180-AJ664)+4)</f>
        <v>110</v>
      </c>
    </row>
    <row r="665" spans="35:37" x14ac:dyDescent="0.3">
      <c r="AI665" s="32">
        <f t="shared" si="48"/>
        <v>45319.583333331728</v>
      </c>
      <c r="AJ665" s="33">
        <v>47.223840000000003</v>
      </c>
      <c r="AK665" s="33">
        <f>MIN(CalcoliFV!$AN$7,CalcoliFV!$AO$7+MAX(0,180-AJ665)+4)</f>
        <v>110</v>
      </c>
    </row>
    <row r="666" spans="35:37" x14ac:dyDescent="0.3">
      <c r="AI666" s="32">
        <f t="shared" si="48"/>
        <v>45319.624999998392</v>
      </c>
      <c r="AJ666" s="33">
        <v>67.08</v>
      </c>
      <c r="AK666" s="33">
        <f>MIN(CalcoliFV!$AN$7,CalcoliFV!$AO$7+MAX(0,180-AJ666)+4)</f>
        <v>110</v>
      </c>
    </row>
    <row r="667" spans="35:37" x14ac:dyDescent="0.3">
      <c r="AI667" s="32">
        <f t="shared" si="48"/>
        <v>45319.666666665056</v>
      </c>
      <c r="AJ667" s="33">
        <v>77.304540000000003</v>
      </c>
      <c r="AK667" s="33">
        <f>MIN(CalcoliFV!$AN$7,CalcoliFV!$AO$7+MAX(0,180-AJ667)+4)</f>
        <v>110</v>
      </c>
    </row>
    <row r="668" spans="35:37" x14ac:dyDescent="0.3">
      <c r="AI668" s="32">
        <f t="shared" si="48"/>
        <v>45319.70833333172</v>
      </c>
      <c r="AJ668" s="33">
        <v>88.28622</v>
      </c>
      <c r="AK668" s="33">
        <f>MIN(CalcoliFV!$AN$7,CalcoliFV!$AO$7+MAX(0,180-AJ668)+4)</f>
        <v>110</v>
      </c>
    </row>
    <row r="669" spans="35:37" x14ac:dyDescent="0.3">
      <c r="AI669" s="32">
        <f t="shared" si="48"/>
        <v>45319.749999998385</v>
      </c>
      <c r="AJ669" s="33">
        <v>98.35821</v>
      </c>
      <c r="AK669" s="33">
        <f>MIN(CalcoliFV!$AN$7,CalcoliFV!$AO$7+MAX(0,180-AJ669)+4)</f>
        <v>110</v>
      </c>
    </row>
    <row r="670" spans="35:37" x14ac:dyDescent="0.3">
      <c r="AI670" s="32">
        <f t="shared" si="48"/>
        <v>45319.791666665049</v>
      </c>
      <c r="AJ670" s="33">
        <v>100</v>
      </c>
      <c r="AK670" s="33">
        <f>MIN(CalcoliFV!$AN$7,CalcoliFV!$AO$7+MAX(0,180-AJ670)+4)</f>
        <v>110</v>
      </c>
    </row>
    <row r="671" spans="35:37" x14ac:dyDescent="0.3">
      <c r="AI671" s="32">
        <f t="shared" si="48"/>
        <v>45319.833333331713</v>
      </c>
      <c r="AJ671" s="33">
        <v>100.56</v>
      </c>
      <c r="AK671" s="33">
        <f>MIN(CalcoliFV!$AN$7,CalcoliFV!$AO$7+MAX(0,180-AJ671)+4)</f>
        <v>110</v>
      </c>
    </row>
    <row r="672" spans="35:37" x14ac:dyDescent="0.3">
      <c r="AI672" s="32">
        <f t="shared" si="48"/>
        <v>45319.874999998377</v>
      </c>
      <c r="AJ672" s="33">
        <v>97.44</v>
      </c>
      <c r="AK672" s="33">
        <f>MIN(CalcoliFV!$AN$7,CalcoliFV!$AO$7+MAX(0,180-AJ672)+4)</f>
        <v>110</v>
      </c>
    </row>
    <row r="673" spans="35:37" x14ac:dyDescent="0.3">
      <c r="AI673" s="32">
        <f t="shared" si="48"/>
        <v>45319.916666665042</v>
      </c>
      <c r="AJ673" s="33">
        <v>97</v>
      </c>
      <c r="AK673" s="33">
        <f>MIN(CalcoliFV!$AN$7,CalcoliFV!$AO$7+MAX(0,180-AJ673)+4)</f>
        <v>110</v>
      </c>
    </row>
    <row r="674" spans="35:37" x14ac:dyDescent="0.3">
      <c r="AI674" s="32">
        <f t="shared" si="48"/>
        <v>45319.958333331706</v>
      </c>
      <c r="AJ674" s="33">
        <v>90.93</v>
      </c>
      <c r="AK674" s="33">
        <f>MIN(CalcoliFV!$AN$7,CalcoliFV!$AO$7+MAX(0,180-AJ674)+4)</f>
        <v>110</v>
      </c>
    </row>
    <row r="675" spans="35:37" x14ac:dyDescent="0.3">
      <c r="AI675" s="32">
        <f t="shared" si="48"/>
        <v>45319.99999999837</v>
      </c>
      <c r="AJ675" s="33">
        <v>75.11</v>
      </c>
      <c r="AK675" s="33">
        <f>MIN(CalcoliFV!$AN$7,CalcoliFV!$AO$7+MAX(0,180-AJ675)+4)</f>
        <v>110</v>
      </c>
    </row>
    <row r="676" spans="35:37" x14ac:dyDescent="0.3">
      <c r="AI676" s="32">
        <f t="shared" si="48"/>
        <v>45320.041666665034</v>
      </c>
      <c r="AJ676" s="33">
        <v>75.11</v>
      </c>
      <c r="AK676" s="33">
        <f>MIN(CalcoliFV!$AN$7,CalcoliFV!$AO$7+MAX(0,180-AJ676)+4)</f>
        <v>110</v>
      </c>
    </row>
    <row r="677" spans="35:37" x14ac:dyDescent="0.3">
      <c r="AI677" s="32">
        <f t="shared" si="48"/>
        <v>45320.083333331699</v>
      </c>
      <c r="AJ677" s="33">
        <v>68.11</v>
      </c>
      <c r="AK677" s="33">
        <f>MIN(CalcoliFV!$AN$7,CalcoliFV!$AO$7+MAX(0,180-AJ677)+4)</f>
        <v>110</v>
      </c>
    </row>
    <row r="678" spans="35:37" x14ac:dyDescent="0.3">
      <c r="AI678" s="32">
        <f t="shared" si="48"/>
        <v>45320.124999998363</v>
      </c>
      <c r="AJ678" s="33">
        <v>70.459999999999994</v>
      </c>
      <c r="AK678" s="33">
        <f>MIN(CalcoliFV!$AN$7,CalcoliFV!$AO$7+MAX(0,180-AJ678)+4)</f>
        <v>110</v>
      </c>
    </row>
    <row r="679" spans="35:37" x14ac:dyDescent="0.3">
      <c r="AI679" s="32">
        <f t="shared" si="48"/>
        <v>45320.166666665027</v>
      </c>
      <c r="AJ679" s="33">
        <v>66.44</v>
      </c>
      <c r="AK679" s="33">
        <f>MIN(CalcoliFV!$AN$7,CalcoliFV!$AO$7+MAX(0,180-AJ679)+4)</f>
        <v>110</v>
      </c>
    </row>
    <row r="680" spans="35:37" x14ac:dyDescent="0.3">
      <c r="AI680" s="32">
        <f t="shared" si="48"/>
        <v>45320.208333331691</v>
      </c>
      <c r="AJ680" s="33">
        <v>62.77</v>
      </c>
      <c r="AK680" s="33">
        <f>MIN(CalcoliFV!$AN$7,CalcoliFV!$AO$7+MAX(0,180-AJ680)+4)</f>
        <v>110</v>
      </c>
    </row>
    <row r="681" spans="35:37" x14ac:dyDescent="0.3">
      <c r="AI681" s="32">
        <f t="shared" si="48"/>
        <v>45320.249999998356</v>
      </c>
      <c r="AJ681" s="33">
        <v>78.8</v>
      </c>
      <c r="AK681" s="33">
        <f>MIN(CalcoliFV!$AN$7,CalcoliFV!$AO$7+MAX(0,180-AJ681)+4)</f>
        <v>110</v>
      </c>
    </row>
    <row r="682" spans="35:37" x14ac:dyDescent="0.3">
      <c r="AI682" s="32">
        <f t="shared" si="48"/>
        <v>45320.29166666502</v>
      </c>
      <c r="AJ682" s="33">
        <v>96.78</v>
      </c>
      <c r="AK682" s="33">
        <f>MIN(CalcoliFV!$AN$7,CalcoliFV!$AO$7+MAX(0,180-AJ682)+4)</f>
        <v>110</v>
      </c>
    </row>
    <row r="683" spans="35:37" x14ac:dyDescent="0.3">
      <c r="AI683" s="32">
        <f t="shared" si="48"/>
        <v>45320.333333331684</v>
      </c>
      <c r="AJ683" s="33">
        <v>103.14</v>
      </c>
      <c r="AK683" s="33">
        <f>MIN(CalcoliFV!$AN$7,CalcoliFV!$AO$7+MAX(0,180-AJ683)+4)</f>
        <v>110</v>
      </c>
    </row>
    <row r="684" spans="35:37" x14ac:dyDescent="0.3">
      <c r="AI684" s="32">
        <f t="shared" si="48"/>
        <v>45320.374999998348</v>
      </c>
      <c r="AJ684" s="33">
        <v>126.2</v>
      </c>
      <c r="AK684" s="33">
        <f>MIN(CalcoliFV!$AN$7,CalcoliFV!$AO$7+MAX(0,180-AJ684)+4)</f>
        <v>110</v>
      </c>
    </row>
    <row r="685" spans="35:37" x14ac:dyDescent="0.3">
      <c r="AI685" s="32">
        <f t="shared" si="48"/>
        <v>45320.416666665013</v>
      </c>
      <c r="AJ685" s="33">
        <v>105</v>
      </c>
      <c r="AK685" s="33">
        <f>MIN(CalcoliFV!$AN$7,CalcoliFV!$AO$7+MAX(0,180-AJ685)+4)</f>
        <v>110</v>
      </c>
    </row>
    <row r="686" spans="35:37" x14ac:dyDescent="0.3">
      <c r="AI686" s="32">
        <f t="shared" si="48"/>
        <v>45320.458333331677</v>
      </c>
      <c r="AJ686" s="33">
        <v>98.61</v>
      </c>
      <c r="AK686" s="33">
        <f>MIN(CalcoliFV!$AN$7,CalcoliFV!$AO$7+MAX(0,180-AJ686)+4)</f>
        <v>110</v>
      </c>
    </row>
    <row r="687" spans="35:37" x14ac:dyDescent="0.3">
      <c r="AI687" s="32">
        <f t="shared" si="48"/>
        <v>45320.499999998341</v>
      </c>
      <c r="AJ687" s="33">
        <v>96</v>
      </c>
      <c r="AK687" s="33">
        <f>MIN(CalcoliFV!$AN$7,CalcoliFV!$AO$7+MAX(0,180-AJ687)+4)</f>
        <v>110</v>
      </c>
    </row>
    <row r="688" spans="35:37" x14ac:dyDescent="0.3">
      <c r="AI688" s="32">
        <f t="shared" si="48"/>
        <v>45320.541666665005</v>
      </c>
      <c r="AJ688" s="33">
        <v>90.11</v>
      </c>
      <c r="AK688" s="33">
        <f>MIN(CalcoliFV!$AN$7,CalcoliFV!$AO$7+MAX(0,180-AJ688)+4)</f>
        <v>110</v>
      </c>
    </row>
    <row r="689" spans="35:37" x14ac:dyDescent="0.3">
      <c r="AI689" s="32">
        <f t="shared" si="48"/>
        <v>45320.58333333167</v>
      </c>
      <c r="AJ689" s="33">
        <v>90.5</v>
      </c>
      <c r="AK689" s="33">
        <f>MIN(CalcoliFV!$AN$7,CalcoliFV!$AO$7+MAX(0,180-AJ689)+4)</f>
        <v>110</v>
      </c>
    </row>
    <row r="690" spans="35:37" x14ac:dyDescent="0.3">
      <c r="AI690" s="32">
        <f t="shared" si="48"/>
        <v>45320.624999998334</v>
      </c>
      <c r="AJ690" s="33">
        <v>96</v>
      </c>
      <c r="AK690" s="33">
        <f>MIN(CalcoliFV!$AN$7,CalcoliFV!$AO$7+MAX(0,180-AJ690)+4)</f>
        <v>110</v>
      </c>
    </row>
    <row r="691" spans="35:37" x14ac:dyDescent="0.3">
      <c r="AI691" s="32">
        <f t="shared" si="48"/>
        <v>45320.666666664998</v>
      </c>
      <c r="AJ691" s="33">
        <v>100.47626</v>
      </c>
      <c r="AK691" s="33">
        <f>MIN(CalcoliFV!$AN$7,CalcoliFV!$AO$7+MAX(0,180-AJ691)+4)</f>
        <v>110</v>
      </c>
    </row>
    <row r="692" spans="35:37" x14ac:dyDescent="0.3">
      <c r="AI692" s="32">
        <f t="shared" si="48"/>
        <v>45320.708333331662</v>
      </c>
      <c r="AJ692" s="33">
        <v>109.78</v>
      </c>
      <c r="AK692" s="33">
        <f>MIN(CalcoliFV!$AN$7,CalcoliFV!$AO$7+MAX(0,180-AJ692)+4)</f>
        <v>110</v>
      </c>
    </row>
    <row r="693" spans="35:37" x14ac:dyDescent="0.3">
      <c r="AI693" s="32">
        <f t="shared" si="48"/>
        <v>45320.749999998327</v>
      </c>
      <c r="AJ693" s="33">
        <v>126.3</v>
      </c>
      <c r="AK693" s="33">
        <f>MIN(CalcoliFV!$AN$7,CalcoliFV!$AO$7+MAX(0,180-AJ693)+4)</f>
        <v>110</v>
      </c>
    </row>
    <row r="694" spans="35:37" x14ac:dyDescent="0.3">
      <c r="AI694" s="32">
        <f t="shared" si="48"/>
        <v>45320.791666664991</v>
      </c>
      <c r="AJ694" s="33">
        <v>120.69</v>
      </c>
      <c r="AK694" s="33">
        <f>MIN(CalcoliFV!$AN$7,CalcoliFV!$AO$7+MAX(0,180-AJ694)+4)</f>
        <v>110</v>
      </c>
    </row>
    <row r="695" spans="35:37" x14ac:dyDescent="0.3">
      <c r="AI695" s="32">
        <f t="shared" si="48"/>
        <v>45320.833333331655</v>
      </c>
      <c r="AJ695" s="33">
        <v>113.28</v>
      </c>
      <c r="AK695" s="33">
        <f>MIN(CalcoliFV!$AN$7,CalcoliFV!$AO$7+MAX(0,180-AJ695)+4)</f>
        <v>110</v>
      </c>
    </row>
    <row r="696" spans="35:37" x14ac:dyDescent="0.3">
      <c r="AI696" s="32">
        <f t="shared" si="48"/>
        <v>45320.874999998319</v>
      </c>
      <c r="AJ696" s="33">
        <v>101</v>
      </c>
      <c r="AK696" s="33">
        <f>MIN(CalcoliFV!$AN$7,CalcoliFV!$AO$7+MAX(0,180-AJ696)+4)</f>
        <v>110</v>
      </c>
    </row>
    <row r="697" spans="35:37" x14ac:dyDescent="0.3">
      <c r="AI697" s="32">
        <f t="shared" si="48"/>
        <v>45320.916666664983</v>
      </c>
      <c r="AJ697" s="33">
        <v>99</v>
      </c>
      <c r="AK697" s="33">
        <f>MIN(CalcoliFV!$AN$7,CalcoliFV!$AO$7+MAX(0,180-AJ697)+4)</f>
        <v>110</v>
      </c>
    </row>
    <row r="698" spans="35:37" x14ac:dyDescent="0.3">
      <c r="AI698" s="32">
        <f t="shared" si="48"/>
        <v>45320.958333331648</v>
      </c>
      <c r="AJ698" s="33">
        <v>96.21</v>
      </c>
      <c r="AK698" s="33">
        <f>MIN(CalcoliFV!$AN$7,CalcoliFV!$AO$7+MAX(0,180-AJ698)+4)</f>
        <v>110</v>
      </c>
    </row>
    <row r="699" spans="35:37" x14ac:dyDescent="0.3">
      <c r="AI699" s="32">
        <f t="shared" si="48"/>
        <v>45320.999999998312</v>
      </c>
      <c r="AJ699" s="33">
        <v>92.52</v>
      </c>
      <c r="AK699" s="33">
        <f>MIN(CalcoliFV!$AN$7,CalcoliFV!$AO$7+MAX(0,180-AJ699)+4)</f>
        <v>110</v>
      </c>
    </row>
    <row r="700" spans="35:37" x14ac:dyDescent="0.3">
      <c r="AI700" s="32">
        <f t="shared" si="48"/>
        <v>45321.041666664976</v>
      </c>
      <c r="AJ700" s="33">
        <v>84.7</v>
      </c>
      <c r="AK700" s="33">
        <f>MIN(CalcoliFV!$AN$7,CalcoliFV!$AO$7+MAX(0,180-AJ700)+4)</f>
        <v>110</v>
      </c>
    </row>
    <row r="701" spans="35:37" x14ac:dyDescent="0.3">
      <c r="AI701" s="32">
        <f t="shared" si="48"/>
        <v>45321.08333333164</v>
      </c>
      <c r="AJ701" s="33">
        <v>83.03</v>
      </c>
      <c r="AK701" s="33">
        <f>MIN(CalcoliFV!$AN$7,CalcoliFV!$AO$7+MAX(0,180-AJ701)+4)</f>
        <v>110</v>
      </c>
    </row>
    <row r="702" spans="35:37" x14ac:dyDescent="0.3">
      <c r="AI702" s="32">
        <f t="shared" si="48"/>
        <v>45321.124999998305</v>
      </c>
      <c r="AJ702" s="33">
        <v>78.34</v>
      </c>
      <c r="AK702" s="33">
        <f>MIN(CalcoliFV!$AN$7,CalcoliFV!$AO$7+MAX(0,180-AJ702)+4)</f>
        <v>110</v>
      </c>
    </row>
    <row r="703" spans="35:37" x14ac:dyDescent="0.3">
      <c r="AI703" s="32">
        <f t="shared" si="48"/>
        <v>45321.166666664969</v>
      </c>
      <c r="AJ703" s="33">
        <v>79.91</v>
      </c>
      <c r="AK703" s="33">
        <f>MIN(CalcoliFV!$AN$7,CalcoliFV!$AO$7+MAX(0,180-AJ703)+4)</f>
        <v>110</v>
      </c>
    </row>
    <row r="704" spans="35:37" x14ac:dyDescent="0.3">
      <c r="AI704" s="32">
        <f t="shared" si="48"/>
        <v>45321.208333331633</v>
      </c>
      <c r="AJ704" s="33">
        <v>83.03</v>
      </c>
      <c r="AK704" s="33">
        <f>MIN(CalcoliFV!$AN$7,CalcoliFV!$AO$7+MAX(0,180-AJ704)+4)</f>
        <v>110</v>
      </c>
    </row>
    <row r="705" spans="35:37" x14ac:dyDescent="0.3">
      <c r="AI705" s="32">
        <f t="shared" si="48"/>
        <v>45321.249999998297</v>
      </c>
      <c r="AJ705" s="33">
        <v>83.78</v>
      </c>
      <c r="AK705" s="33">
        <f>MIN(CalcoliFV!$AN$7,CalcoliFV!$AO$7+MAX(0,180-AJ705)+4)</f>
        <v>110</v>
      </c>
    </row>
    <row r="706" spans="35:37" x14ac:dyDescent="0.3">
      <c r="AI706" s="32">
        <f t="shared" si="48"/>
        <v>45321.291666664962</v>
      </c>
      <c r="AJ706" s="33">
        <v>97.8</v>
      </c>
      <c r="AK706" s="33">
        <f>MIN(CalcoliFV!$AN$7,CalcoliFV!$AO$7+MAX(0,180-AJ706)+4)</f>
        <v>110</v>
      </c>
    </row>
    <row r="707" spans="35:37" x14ac:dyDescent="0.3">
      <c r="AI707" s="32">
        <f t="shared" si="48"/>
        <v>45321.333333331626</v>
      </c>
      <c r="AJ707" s="33">
        <v>107.61</v>
      </c>
      <c r="AK707" s="33">
        <f>MIN(CalcoliFV!$AN$7,CalcoliFV!$AO$7+MAX(0,180-AJ707)+4)</f>
        <v>110</v>
      </c>
    </row>
    <row r="708" spans="35:37" x14ac:dyDescent="0.3">
      <c r="AI708" s="32">
        <f t="shared" si="48"/>
        <v>45321.37499999829</v>
      </c>
      <c r="AJ708" s="33">
        <v>127.01</v>
      </c>
      <c r="AK708" s="33">
        <f>MIN(CalcoliFV!$AN$7,CalcoliFV!$AO$7+MAX(0,180-AJ708)+4)</f>
        <v>110</v>
      </c>
    </row>
    <row r="709" spans="35:37" x14ac:dyDescent="0.3">
      <c r="AI709" s="32">
        <f t="shared" ref="AI709:AI772" si="49">AI708+1/24</f>
        <v>45321.416666664954</v>
      </c>
      <c r="AJ709" s="33">
        <v>110.16</v>
      </c>
      <c r="AK709" s="33">
        <f>MIN(CalcoliFV!$AN$7,CalcoliFV!$AO$7+MAX(0,180-AJ709)+4)</f>
        <v>110</v>
      </c>
    </row>
    <row r="710" spans="35:37" x14ac:dyDescent="0.3">
      <c r="AI710" s="32">
        <f t="shared" si="49"/>
        <v>45321.458333331619</v>
      </c>
      <c r="AJ710" s="33">
        <v>100</v>
      </c>
      <c r="AK710" s="33">
        <f>MIN(CalcoliFV!$AN$7,CalcoliFV!$AO$7+MAX(0,180-AJ710)+4)</f>
        <v>110</v>
      </c>
    </row>
    <row r="711" spans="35:37" x14ac:dyDescent="0.3">
      <c r="AI711" s="32">
        <f t="shared" si="49"/>
        <v>45321.499999998283</v>
      </c>
      <c r="AJ711" s="33">
        <v>95.5</v>
      </c>
      <c r="AK711" s="33">
        <f>MIN(CalcoliFV!$AN$7,CalcoliFV!$AO$7+MAX(0,180-AJ711)+4)</f>
        <v>110</v>
      </c>
    </row>
    <row r="712" spans="35:37" x14ac:dyDescent="0.3">
      <c r="AI712" s="32">
        <f t="shared" si="49"/>
        <v>45321.541666664947</v>
      </c>
      <c r="AJ712" s="33">
        <v>84</v>
      </c>
      <c r="AK712" s="33">
        <f>MIN(CalcoliFV!$AN$7,CalcoliFV!$AO$7+MAX(0,180-AJ712)+4)</f>
        <v>110</v>
      </c>
    </row>
    <row r="713" spans="35:37" x14ac:dyDescent="0.3">
      <c r="AI713" s="32">
        <f t="shared" si="49"/>
        <v>45321.583333331611</v>
      </c>
      <c r="AJ713" s="33">
        <v>84</v>
      </c>
      <c r="AK713" s="33">
        <f>MIN(CalcoliFV!$AN$7,CalcoliFV!$AO$7+MAX(0,180-AJ713)+4)</f>
        <v>110</v>
      </c>
    </row>
    <row r="714" spans="35:37" x14ac:dyDescent="0.3">
      <c r="AI714" s="32">
        <f t="shared" si="49"/>
        <v>45321.624999998276</v>
      </c>
      <c r="AJ714" s="33">
        <v>94.52</v>
      </c>
      <c r="AK714" s="33">
        <f>MIN(CalcoliFV!$AN$7,CalcoliFV!$AO$7+MAX(0,180-AJ714)+4)</f>
        <v>110</v>
      </c>
    </row>
    <row r="715" spans="35:37" x14ac:dyDescent="0.3">
      <c r="AI715" s="32">
        <f t="shared" si="49"/>
        <v>45321.66666666494</v>
      </c>
      <c r="AJ715" s="33">
        <v>100</v>
      </c>
      <c r="AK715" s="33">
        <f>MIN(CalcoliFV!$AN$7,CalcoliFV!$AO$7+MAX(0,180-AJ715)+4)</f>
        <v>110</v>
      </c>
    </row>
    <row r="716" spans="35:37" x14ac:dyDescent="0.3">
      <c r="AI716" s="32">
        <f t="shared" si="49"/>
        <v>45321.708333331604</v>
      </c>
      <c r="AJ716" s="33">
        <v>110</v>
      </c>
      <c r="AK716" s="33">
        <f>MIN(CalcoliFV!$AN$7,CalcoliFV!$AO$7+MAX(0,180-AJ716)+4)</f>
        <v>110</v>
      </c>
    </row>
    <row r="717" spans="35:37" x14ac:dyDescent="0.3">
      <c r="AI717" s="32">
        <f t="shared" si="49"/>
        <v>45321.749999998268</v>
      </c>
      <c r="AJ717" s="33">
        <v>124.34</v>
      </c>
      <c r="AK717" s="33">
        <f>MIN(CalcoliFV!$AN$7,CalcoliFV!$AO$7+MAX(0,180-AJ717)+4)</f>
        <v>110</v>
      </c>
    </row>
    <row r="718" spans="35:37" x14ac:dyDescent="0.3">
      <c r="AI718" s="32">
        <f t="shared" si="49"/>
        <v>45321.791666664933</v>
      </c>
      <c r="AJ718" s="33">
        <v>123.69</v>
      </c>
      <c r="AK718" s="33">
        <f>MIN(CalcoliFV!$AN$7,CalcoliFV!$AO$7+MAX(0,180-AJ718)+4)</f>
        <v>110</v>
      </c>
    </row>
    <row r="719" spans="35:37" x14ac:dyDescent="0.3">
      <c r="AI719" s="32">
        <f t="shared" si="49"/>
        <v>45321.833333331597</v>
      </c>
      <c r="AJ719" s="33">
        <v>118.14</v>
      </c>
      <c r="AK719" s="33">
        <f>MIN(CalcoliFV!$AN$7,CalcoliFV!$AO$7+MAX(0,180-AJ719)+4)</f>
        <v>110</v>
      </c>
    </row>
    <row r="720" spans="35:37" x14ac:dyDescent="0.3">
      <c r="AI720" s="32">
        <f t="shared" si="49"/>
        <v>45321.874999998261</v>
      </c>
      <c r="AJ720" s="33">
        <v>108.14343</v>
      </c>
      <c r="AK720" s="33">
        <f>MIN(CalcoliFV!$AN$7,CalcoliFV!$AO$7+MAX(0,180-AJ720)+4)</f>
        <v>110</v>
      </c>
    </row>
    <row r="721" spans="35:37" x14ac:dyDescent="0.3">
      <c r="AI721" s="32">
        <f t="shared" si="49"/>
        <v>45321.916666664925</v>
      </c>
      <c r="AJ721" s="33">
        <v>102.02</v>
      </c>
      <c r="AK721" s="33">
        <f>MIN(CalcoliFV!$AN$7,CalcoliFV!$AO$7+MAX(0,180-AJ721)+4)</f>
        <v>110</v>
      </c>
    </row>
    <row r="722" spans="35:37" x14ac:dyDescent="0.3">
      <c r="AI722" s="32">
        <f t="shared" si="49"/>
        <v>45321.95833333159</v>
      </c>
      <c r="AJ722" s="33">
        <v>98</v>
      </c>
      <c r="AK722" s="33">
        <f>MIN(CalcoliFV!$AN$7,CalcoliFV!$AO$7+MAX(0,180-AJ722)+4)</f>
        <v>110</v>
      </c>
    </row>
    <row r="723" spans="35:37" x14ac:dyDescent="0.3">
      <c r="AI723" s="32">
        <f t="shared" si="49"/>
        <v>45321.999999998254</v>
      </c>
      <c r="AJ723" s="33">
        <v>96.78</v>
      </c>
      <c r="AK723" s="33">
        <f>MIN(CalcoliFV!$AN$7,CalcoliFV!$AO$7+MAX(0,180-AJ723)+4)</f>
        <v>110</v>
      </c>
    </row>
    <row r="724" spans="35:37" x14ac:dyDescent="0.3">
      <c r="AI724" s="32">
        <f t="shared" si="49"/>
        <v>45322.041666664918</v>
      </c>
      <c r="AJ724" s="33">
        <v>95.2</v>
      </c>
      <c r="AK724" s="33">
        <f>MIN(CalcoliFV!$AN$7,CalcoliFV!$AO$7+MAX(0,180-AJ724)+4)</f>
        <v>110</v>
      </c>
    </row>
    <row r="725" spans="35:37" x14ac:dyDescent="0.3">
      <c r="AI725" s="32">
        <f t="shared" si="49"/>
        <v>45322.083333331582</v>
      </c>
      <c r="AJ725" s="33">
        <v>95.2</v>
      </c>
      <c r="AK725" s="33">
        <f>MIN(CalcoliFV!$AN$7,CalcoliFV!$AO$7+MAX(0,180-AJ725)+4)</f>
        <v>110</v>
      </c>
    </row>
    <row r="726" spans="35:37" x14ac:dyDescent="0.3">
      <c r="AI726" s="32">
        <f t="shared" si="49"/>
        <v>45322.124999998246</v>
      </c>
      <c r="AJ726" s="33">
        <v>85.52</v>
      </c>
      <c r="AK726" s="33">
        <f>MIN(CalcoliFV!$AN$7,CalcoliFV!$AO$7+MAX(0,180-AJ726)+4)</f>
        <v>110</v>
      </c>
    </row>
    <row r="727" spans="35:37" x14ac:dyDescent="0.3">
      <c r="AI727" s="32">
        <f t="shared" si="49"/>
        <v>45322.166666664911</v>
      </c>
      <c r="AJ727" s="33">
        <v>89.81</v>
      </c>
      <c r="AK727" s="33">
        <f>MIN(CalcoliFV!$AN$7,CalcoliFV!$AO$7+MAX(0,180-AJ727)+4)</f>
        <v>110</v>
      </c>
    </row>
    <row r="728" spans="35:37" x14ac:dyDescent="0.3">
      <c r="AI728" s="32">
        <f t="shared" si="49"/>
        <v>45322.208333331575</v>
      </c>
      <c r="AJ728" s="33">
        <v>91.03</v>
      </c>
      <c r="AK728" s="33">
        <f>MIN(CalcoliFV!$AN$7,CalcoliFV!$AO$7+MAX(0,180-AJ728)+4)</f>
        <v>110</v>
      </c>
    </row>
    <row r="729" spans="35:37" x14ac:dyDescent="0.3">
      <c r="AI729" s="32">
        <f t="shared" si="49"/>
        <v>45322.249999998239</v>
      </c>
      <c r="AJ729" s="33">
        <v>95.13</v>
      </c>
      <c r="AK729" s="33">
        <f>MIN(CalcoliFV!$AN$7,CalcoliFV!$AO$7+MAX(0,180-AJ729)+4)</f>
        <v>110</v>
      </c>
    </row>
    <row r="730" spans="35:37" x14ac:dyDescent="0.3">
      <c r="AI730" s="32">
        <f t="shared" si="49"/>
        <v>45322.291666664903</v>
      </c>
      <c r="AJ730" s="33">
        <v>103.37</v>
      </c>
      <c r="AK730" s="33">
        <f>MIN(CalcoliFV!$AN$7,CalcoliFV!$AO$7+MAX(0,180-AJ730)+4)</f>
        <v>110</v>
      </c>
    </row>
    <row r="731" spans="35:37" x14ac:dyDescent="0.3">
      <c r="AI731" s="32">
        <f t="shared" si="49"/>
        <v>45322.333333331568</v>
      </c>
      <c r="AJ731" s="33">
        <v>111.76</v>
      </c>
      <c r="AK731" s="33">
        <f>MIN(CalcoliFV!$AN$7,CalcoliFV!$AO$7+MAX(0,180-AJ731)+4)</f>
        <v>110</v>
      </c>
    </row>
    <row r="732" spans="35:37" x14ac:dyDescent="0.3">
      <c r="AI732" s="32">
        <f t="shared" si="49"/>
        <v>45322.374999998232</v>
      </c>
      <c r="AJ732" s="33">
        <v>123.39973999999999</v>
      </c>
      <c r="AK732" s="33">
        <f>MIN(CalcoliFV!$AN$7,CalcoliFV!$AO$7+MAX(0,180-AJ732)+4)</f>
        <v>110</v>
      </c>
    </row>
    <row r="733" spans="35:37" x14ac:dyDescent="0.3">
      <c r="AI733" s="32">
        <f t="shared" si="49"/>
        <v>45322.416666664896</v>
      </c>
      <c r="AJ733" s="33">
        <v>115.63</v>
      </c>
      <c r="AK733" s="33">
        <f>MIN(CalcoliFV!$AN$7,CalcoliFV!$AO$7+MAX(0,180-AJ733)+4)</f>
        <v>110</v>
      </c>
    </row>
    <row r="734" spans="35:37" x14ac:dyDescent="0.3">
      <c r="AI734" s="32">
        <f t="shared" si="49"/>
        <v>45322.45833333156</v>
      </c>
      <c r="AJ734" s="33">
        <v>99.38</v>
      </c>
      <c r="AK734" s="33">
        <f>MIN(CalcoliFV!$AN$7,CalcoliFV!$AO$7+MAX(0,180-AJ734)+4)</f>
        <v>110</v>
      </c>
    </row>
    <row r="735" spans="35:37" x14ac:dyDescent="0.3">
      <c r="AI735" s="32">
        <f t="shared" si="49"/>
        <v>45322.499999998225</v>
      </c>
      <c r="AJ735" s="33">
        <v>94.73</v>
      </c>
      <c r="AK735" s="33">
        <f>MIN(CalcoliFV!$AN$7,CalcoliFV!$AO$7+MAX(0,180-AJ735)+4)</f>
        <v>110</v>
      </c>
    </row>
    <row r="736" spans="35:37" x14ac:dyDescent="0.3">
      <c r="AI736" s="32">
        <f t="shared" si="49"/>
        <v>45322.541666664889</v>
      </c>
      <c r="AJ736" s="33">
        <v>80.5</v>
      </c>
      <c r="AK736" s="33">
        <f>MIN(CalcoliFV!$AN$7,CalcoliFV!$AO$7+MAX(0,180-AJ736)+4)</f>
        <v>110</v>
      </c>
    </row>
    <row r="737" spans="35:37" x14ac:dyDescent="0.3">
      <c r="AI737" s="32">
        <f t="shared" si="49"/>
        <v>45322.583333331553</v>
      </c>
      <c r="AJ737" s="33">
        <v>79.989999999999995</v>
      </c>
      <c r="AK737" s="33">
        <f>MIN(CalcoliFV!$AN$7,CalcoliFV!$AO$7+MAX(0,180-AJ737)+4)</f>
        <v>110</v>
      </c>
    </row>
    <row r="738" spans="35:37" x14ac:dyDescent="0.3">
      <c r="AI738" s="32">
        <f t="shared" si="49"/>
        <v>45322.624999998217</v>
      </c>
      <c r="AJ738" s="33">
        <v>89.5</v>
      </c>
      <c r="AK738" s="33">
        <f>MIN(CalcoliFV!$AN$7,CalcoliFV!$AO$7+MAX(0,180-AJ738)+4)</f>
        <v>110</v>
      </c>
    </row>
    <row r="739" spans="35:37" x14ac:dyDescent="0.3">
      <c r="AI739" s="32">
        <f t="shared" si="49"/>
        <v>45322.666666664882</v>
      </c>
      <c r="AJ739" s="33">
        <v>97.53</v>
      </c>
      <c r="AK739" s="33">
        <f>MIN(CalcoliFV!$AN$7,CalcoliFV!$AO$7+MAX(0,180-AJ739)+4)</f>
        <v>110</v>
      </c>
    </row>
    <row r="740" spans="35:37" x14ac:dyDescent="0.3">
      <c r="AI740" s="32">
        <f t="shared" si="49"/>
        <v>45322.708333331546</v>
      </c>
      <c r="AJ740" s="33">
        <v>103.58</v>
      </c>
      <c r="AK740" s="33">
        <f>MIN(CalcoliFV!$AN$7,CalcoliFV!$AO$7+MAX(0,180-AJ740)+4)</f>
        <v>110</v>
      </c>
    </row>
    <row r="741" spans="35:37" x14ac:dyDescent="0.3">
      <c r="AI741" s="32">
        <f t="shared" si="49"/>
        <v>45322.74999999821</v>
      </c>
      <c r="AJ741" s="33">
        <v>116.52</v>
      </c>
      <c r="AK741" s="33">
        <f>MIN(CalcoliFV!$AN$7,CalcoliFV!$AO$7+MAX(0,180-AJ741)+4)</f>
        <v>110</v>
      </c>
    </row>
    <row r="742" spans="35:37" x14ac:dyDescent="0.3">
      <c r="AI742" s="32">
        <f t="shared" si="49"/>
        <v>45322.791666664874</v>
      </c>
      <c r="AJ742" s="33">
        <v>115</v>
      </c>
      <c r="AK742" s="33">
        <f>MIN(CalcoliFV!$AN$7,CalcoliFV!$AO$7+MAX(0,180-AJ742)+4)</f>
        <v>110</v>
      </c>
    </row>
    <row r="743" spans="35:37" x14ac:dyDescent="0.3">
      <c r="AI743" s="32">
        <f t="shared" si="49"/>
        <v>45322.833333331539</v>
      </c>
      <c r="AJ743" s="33">
        <v>117.15</v>
      </c>
      <c r="AK743" s="33">
        <f>MIN(CalcoliFV!$AN$7,CalcoliFV!$AO$7+MAX(0,180-AJ743)+4)</f>
        <v>110</v>
      </c>
    </row>
    <row r="744" spans="35:37" x14ac:dyDescent="0.3">
      <c r="AI744" s="32">
        <f t="shared" si="49"/>
        <v>45322.874999998203</v>
      </c>
      <c r="AJ744" s="33">
        <v>105</v>
      </c>
      <c r="AK744" s="33">
        <f>MIN(CalcoliFV!$AN$7,CalcoliFV!$AO$7+MAX(0,180-AJ744)+4)</f>
        <v>110</v>
      </c>
    </row>
    <row r="745" spans="35:37" x14ac:dyDescent="0.3">
      <c r="AI745" s="32">
        <f t="shared" si="49"/>
        <v>45322.916666664867</v>
      </c>
      <c r="AJ745" s="33">
        <v>101.37</v>
      </c>
      <c r="AK745" s="33">
        <f>MIN(CalcoliFV!$AN$7,CalcoliFV!$AO$7+MAX(0,180-AJ745)+4)</f>
        <v>110</v>
      </c>
    </row>
    <row r="746" spans="35:37" x14ac:dyDescent="0.3">
      <c r="AI746" s="32">
        <f t="shared" si="49"/>
        <v>45322.958333331531</v>
      </c>
      <c r="AJ746" s="33">
        <v>99.38</v>
      </c>
      <c r="AK746" s="33">
        <f>MIN(CalcoliFV!$AN$7,CalcoliFV!$AO$7+MAX(0,180-AJ746)+4)</f>
        <v>110</v>
      </c>
    </row>
    <row r="747" spans="35:37" x14ac:dyDescent="0.3">
      <c r="AI747" s="32">
        <f t="shared" si="49"/>
        <v>45322.999999998196</v>
      </c>
      <c r="AJ747" s="33">
        <v>96.2</v>
      </c>
      <c r="AK747" s="33">
        <f>MIN(CalcoliFV!$AN$7,CalcoliFV!$AO$7+MAX(0,180-AJ747)+4)</f>
        <v>110</v>
      </c>
    </row>
    <row r="748" spans="35:37" x14ac:dyDescent="0.3">
      <c r="AI748" s="32">
        <f t="shared" si="49"/>
        <v>45323.04166666486</v>
      </c>
      <c r="AJ748" s="33">
        <v>94</v>
      </c>
      <c r="AK748" s="33">
        <f>MIN(CalcoliFV!$AN$7,CalcoliFV!$AO$7+MAX(0,180-AJ748)+4)</f>
        <v>110</v>
      </c>
    </row>
    <row r="749" spans="35:37" x14ac:dyDescent="0.3">
      <c r="AI749" s="32">
        <f t="shared" si="49"/>
        <v>45323.083333331524</v>
      </c>
      <c r="AJ749" s="33">
        <v>87.32</v>
      </c>
      <c r="AK749" s="33">
        <f>MIN(CalcoliFV!$AN$7,CalcoliFV!$AO$7+MAX(0,180-AJ749)+4)</f>
        <v>110</v>
      </c>
    </row>
    <row r="750" spans="35:37" x14ac:dyDescent="0.3">
      <c r="AI750" s="32">
        <f t="shared" si="49"/>
        <v>45323.124999998188</v>
      </c>
      <c r="AJ750" s="33">
        <v>83.68</v>
      </c>
      <c r="AK750" s="33">
        <f>MIN(CalcoliFV!$AN$7,CalcoliFV!$AO$7+MAX(0,180-AJ750)+4)</f>
        <v>110</v>
      </c>
    </row>
    <row r="751" spans="35:37" x14ac:dyDescent="0.3">
      <c r="AI751" s="32">
        <f t="shared" si="49"/>
        <v>45323.166666664853</v>
      </c>
      <c r="AJ751" s="33">
        <v>79.56</v>
      </c>
      <c r="AK751" s="33">
        <f>MIN(CalcoliFV!$AN$7,CalcoliFV!$AO$7+MAX(0,180-AJ751)+4)</f>
        <v>110</v>
      </c>
    </row>
    <row r="752" spans="35:37" x14ac:dyDescent="0.3">
      <c r="AI752" s="32">
        <f t="shared" si="49"/>
        <v>45323.208333331517</v>
      </c>
      <c r="AJ752" s="33">
        <v>83.8</v>
      </c>
      <c r="AK752" s="33">
        <f>MIN(CalcoliFV!$AN$7,CalcoliFV!$AO$7+MAX(0,180-AJ752)+4)</f>
        <v>110</v>
      </c>
    </row>
    <row r="753" spans="35:37" x14ac:dyDescent="0.3">
      <c r="AI753" s="32">
        <f t="shared" si="49"/>
        <v>45323.249999998181</v>
      </c>
      <c r="AJ753" s="33">
        <v>91.8</v>
      </c>
      <c r="AK753" s="33">
        <f>MIN(CalcoliFV!$AN$7,CalcoliFV!$AO$7+MAX(0,180-AJ753)+4)</f>
        <v>110</v>
      </c>
    </row>
    <row r="754" spans="35:37" x14ac:dyDescent="0.3">
      <c r="AI754" s="32">
        <f t="shared" si="49"/>
        <v>45323.291666664845</v>
      </c>
      <c r="AJ754" s="33">
        <v>99.47</v>
      </c>
      <c r="AK754" s="33">
        <f>MIN(CalcoliFV!$AN$7,CalcoliFV!$AO$7+MAX(0,180-AJ754)+4)</f>
        <v>110</v>
      </c>
    </row>
    <row r="755" spans="35:37" x14ac:dyDescent="0.3">
      <c r="AI755" s="32">
        <f t="shared" si="49"/>
        <v>45323.333333331509</v>
      </c>
      <c r="AJ755" s="33">
        <v>107.68107000000001</v>
      </c>
      <c r="AK755" s="33">
        <f>MIN(CalcoliFV!$AN$7,CalcoliFV!$AO$7+MAX(0,180-AJ755)+4)</f>
        <v>110</v>
      </c>
    </row>
    <row r="756" spans="35:37" x14ac:dyDescent="0.3">
      <c r="AI756" s="32">
        <f t="shared" si="49"/>
        <v>45323.374999998174</v>
      </c>
      <c r="AJ756" s="33">
        <v>119.02</v>
      </c>
      <c r="AK756" s="33">
        <f>MIN(CalcoliFV!$AN$7,CalcoliFV!$AO$7+MAX(0,180-AJ756)+4)</f>
        <v>110</v>
      </c>
    </row>
    <row r="757" spans="35:37" x14ac:dyDescent="0.3">
      <c r="AI757" s="32">
        <f t="shared" si="49"/>
        <v>45323.416666664838</v>
      </c>
      <c r="AJ757" s="33">
        <v>103.18</v>
      </c>
      <c r="AK757" s="33">
        <f>MIN(CalcoliFV!$AN$7,CalcoliFV!$AO$7+MAX(0,180-AJ757)+4)</f>
        <v>110</v>
      </c>
    </row>
    <row r="758" spans="35:37" x14ac:dyDescent="0.3">
      <c r="AI758" s="32">
        <f t="shared" si="49"/>
        <v>45323.458333331502</v>
      </c>
      <c r="AJ758" s="33">
        <v>98.7</v>
      </c>
      <c r="AK758" s="33">
        <f>MIN(CalcoliFV!$AN$7,CalcoliFV!$AO$7+MAX(0,180-AJ758)+4)</f>
        <v>110</v>
      </c>
    </row>
    <row r="759" spans="35:37" x14ac:dyDescent="0.3">
      <c r="AI759" s="32">
        <f t="shared" si="49"/>
        <v>45323.499999998166</v>
      </c>
      <c r="AJ759" s="33">
        <v>97.28</v>
      </c>
      <c r="AK759" s="33">
        <f>MIN(CalcoliFV!$AN$7,CalcoliFV!$AO$7+MAX(0,180-AJ759)+4)</f>
        <v>110</v>
      </c>
    </row>
    <row r="760" spans="35:37" x14ac:dyDescent="0.3">
      <c r="AI760" s="32">
        <f t="shared" si="49"/>
        <v>45323.541666664831</v>
      </c>
      <c r="AJ760" s="33">
        <v>94.33</v>
      </c>
      <c r="AK760" s="33">
        <f>MIN(CalcoliFV!$AN$7,CalcoliFV!$AO$7+MAX(0,180-AJ760)+4)</f>
        <v>110</v>
      </c>
    </row>
    <row r="761" spans="35:37" x14ac:dyDescent="0.3">
      <c r="AI761" s="32">
        <f t="shared" si="49"/>
        <v>45323.583333331495</v>
      </c>
      <c r="AJ761" s="33">
        <v>90.79</v>
      </c>
      <c r="AK761" s="33">
        <f>MIN(CalcoliFV!$AN$7,CalcoliFV!$AO$7+MAX(0,180-AJ761)+4)</f>
        <v>110</v>
      </c>
    </row>
    <row r="762" spans="35:37" x14ac:dyDescent="0.3">
      <c r="AI762" s="32">
        <f t="shared" si="49"/>
        <v>45323.624999998159</v>
      </c>
      <c r="AJ762" s="33">
        <v>97.53</v>
      </c>
      <c r="AK762" s="33">
        <f>MIN(CalcoliFV!$AN$7,CalcoliFV!$AO$7+MAX(0,180-AJ762)+4)</f>
        <v>110</v>
      </c>
    </row>
    <row r="763" spans="35:37" x14ac:dyDescent="0.3">
      <c r="AI763" s="32">
        <f t="shared" si="49"/>
        <v>45323.666666664823</v>
      </c>
      <c r="AJ763" s="33">
        <v>99.02</v>
      </c>
      <c r="AK763" s="33">
        <f>MIN(CalcoliFV!$AN$7,CalcoliFV!$AO$7+MAX(0,180-AJ763)+4)</f>
        <v>110</v>
      </c>
    </row>
    <row r="764" spans="35:37" x14ac:dyDescent="0.3">
      <c r="AI764" s="32">
        <f t="shared" si="49"/>
        <v>45323.708333331488</v>
      </c>
      <c r="AJ764" s="33">
        <v>102.56</v>
      </c>
      <c r="AK764" s="33">
        <f>MIN(CalcoliFV!$AN$7,CalcoliFV!$AO$7+MAX(0,180-AJ764)+4)</f>
        <v>110</v>
      </c>
    </row>
    <row r="765" spans="35:37" x14ac:dyDescent="0.3">
      <c r="AI765" s="32">
        <f t="shared" si="49"/>
        <v>45323.749999998152</v>
      </c>
      <c r="AJ765" s="33">
        <v>110.49</v>
      </c>
      <c r="AK765" s="33">
        <f>MIN(CalcoliFV!$AN$7,CalcoliFV!$AO$7+MAX(0,180-AJ765)+4)</f>
        <v>110</v>
      </c>
    </row>
    <row r="766" spans="35:37" x14ac:dyDescent="0.3">
      <c r="AI766" s="32">
        <f t="shared" si="49"/>
        <v>45323.791666664816</v>
      </c>
      <c r="AJ766" s="33">
        <v>119</v>
      </c>
      <c r="AK766" s="33">
        <f>MIN(CalcoliFV!$AN$7,CalcoliFV!$AO$7+MAX(0,180-AJ766)+4)</f>
        <v>110</v>
      </c>
    </row>
    <row r="767" spans="35:37" x14ac:dyDescent="0.3">
      <c r="AI767" s="32">
        <f t="shared" si="49"/>
        <v>45323.83333333148</v>
      </c>
      <c r="AJ767" s="33">
        <v>121</v>
      </c>
      <c r="AK767" s="33">
        <f>MIN(CalcoliFV!$AN$7,CalcoliFV!$AO$7+MAX(0,180-AJ767)+4)</f>
        <v>110</v>
      </c>
    </row>
    <row r="768" spans="35:37" x14ac:dyDescent="0.3">
      <c r="AI768" s="32">
        <f t="shared" si="49"/>
        <v>45323.874999998145</v>
      </c>
      <c r="AJ768" s="33">
        <v>110.66907</v>
      </c>
      <c r="AK768" s="33">
        <f>MIN(CalcoliFV!$AN$7,CalcoliFV!$AO$7+MAX(0,180-AJ768)+4)</f>
        <v>110</v>
      </c>
    </row>
    <row r="769" spans="35:37" x14ac:dyDescent="0.3">
      <c r="AI769" s="32">
        <f t="shared" si="49"/>
        <v>45323.916666664809</v>
      </c>
      <c r="AJ769" s="33">
        <v>105.18</v>
      </c>
      <c r="AK769" s="33">
        <f>MIN(CalcoliFV!$AN$7,CalcoliFV!$AO$7+MAX(0,180-AJ769)+4)</f>
        <v>110</v>
      </c>
    </row>
    <row r="770" spans="35:37" x14ac:dyDescent="0.3">
      <c r="AI770" s="32">
        <f t="shared" si="49"/>
        <v>45323.958333331473</v>
      </c>
      <c r="AJ770" s="33">
        <v>99.48</v>
      </c>
      <c r="AK770" s="33">
        <f>MIN(CalcoliFV!$AN$7,CalcoliFV!$AO$7+MAX(0,180-AJ770)+4)</f>
        <v>110</v>
      </c>
    </row>
    <row r="771" spans="35:37" x14ac:dyDescent="0.3">
      <c r="AI771" s="32">
        <f t="shared" si="49"/>
        <v>45323.999999998137</v>
      </c>
      <c r="AJ771" s="33">
        <v>98</v>
      </c>
      <c r="AK771" s="33">
        <f>MIN(CalcoliFV!$AN$7,CalcoliFV!$AO$7+MAX(0,180-AJ771)+4)</f>
        <v>110</v>
      </c>
    </row>
    <row r="772" spans="35:37" x14ac:dyDescent="0.3">
      <c r="AI772" s="32">
        <f t="shared" si="49"/>
        <v>45324.041666664802</v>
      </c>
      <c r="AJ772" s="33">
        <v>101</v>
      </c>
      <c r="AK772" s="33">
        <f>MIN(CalcoliFV!$AN$7,CalcoliFV!$AO$7+MAX(0,180-AJ772)+4)</f>
        <v>110</v>
      </c>
    </row>
    <row r="773" spans="35:37" x14ac:dyDescent="0.3">
      <c r="AI773" s="32">
        <f t="shared" ref="AI773:AI836" si="50">AI772+1/24</f>
        <v>45324.083333331466</v>
      </c>
      <c r="AJ773" s="33">
        <v>100.05</v>
      </c>
      <c r="AK773" s="33">
        <f>MIN(CalcoliFV!$AN$7,CalcoliFV!$AO$7+MAX(0,180-AJ773)+4)</f>
        <v>110</v>
      </c>
    </row>
    <row r="774" spans="35:37" x14ac:dyDescent="0.3">
      <c r="AI774" s="32">
        <f t="shared" si="50"/>
        <v>45324.12499999813</v>
      </c>
      <c r="AJ774" s="33">
        <v>99.82</v>
      </c>
      <c r="AK774" s="33">
        <f>MIN(CalcoliFV!$AN$7,CalcoliFV!$AO$7+MAX(0,180-AJ774)+4)</f>
        <v>110</v>
      </c>
    </row>
    <row r="775" spans="35:37" x14ac:dyDescent="0.3">
      <c r="AI775" s="32">
        <f t="shared" si="50"/>
        <v>45324.166666664794</v>
      </c>
      <c r="AJ775" s="33">
        <v>98.9</v>
      </c>
      <c r="AK775" s="33">
        <f>MIN(CalcoliFV!$AN$7,CalcoliFV!$AO$7+MAX(0,180-AJ775)+4)</f>
        <v>110</v>
      </c>
    </row>
    <row r="776" spans="35:37" x14ac:dyDescent="0.3">
      <c r="AI776" s="32">
        <f t="shared" si="50"/>
        <v>45324.208333331459</v>
      </c>
      <c r="AJ776" s="33">
        <v>94.52</v>
      </c>
      <c r="AK776" s="33">
        <f>MIN(CalcoliFV!$AN$7,CalcoliFV!$AO$7+MAX(0,180-AJ776)+4)</f>
        <v>110</v>
      </c>
    </row>
    <row r="777" spans="35:37" x14ac:dyDescent="0.3">
      <c r="AI777" s="32">
        <f t="shared" si="50"/>
        <v>45324.249999998123</v>
      </c>
      <c r="AJ777" s="33">
        <v>99.82</v>
      </c>
      <c r="AK777" s="33">
        <f>MIN(CalcoliFV!$AN$7,CalcoliFV!$AO$7+MAX(0,180-AJ777)+4)</f>
        <v>110</v>
      </c>
    </row>
    <row r="778" spans="35:37" x14ac:dyDescent="0.3">
      <c r="AI778" s="32">
        <f t="shared" si="50"/>
        <v>45324.291666664787</v>
      </c>
      <c r="AJ778" s="33">
        <v>105</v>
      </c>
      <c r="AK778" s="33">
        <f>MIN(CalcoliFV!$AN$7,CalcoliFV!$AO$7+MAX(0,180-AJ778)+4)</f>
        <v>110</v>
      </c>
    </row>
    <row r="779" spans="35:37" x14ac:dyDescent="0.3">
      <c r="AI779" s="32">
        <f t="shared" si="50"/>
        <v>45324.333333331451</v>
      </c>
      <c r="AJ779" s="33">
        <v>135</v>
      </c>
      <c r="AK779" s="33">
        <f>MIN(CalcoliFV!$AN$7,CalcoliFV!$AO$7+MAX(0,180-AJ779)+4)</f>
        <v>110</v>
      </c>
    </row>
    <row r="780" spans="35:37" x14ac:dyDescent="0.3">
      <c r="AI780" s="32">
        <f t="shared" si="50"/>
        <v>45324.374999998116</v>
      </c>
      <c r="AJ780" s="33">
        <v>150</v>
      </c>
      <c r="AK780" s="33">
        <f>MIN(CalcoliFV!$AN$7,CalcoliFV!$AO$7+MAX(0,180-AJ780)+4)</f>
        <v>104</v>
      </c>
    </row>
    <row r="781" spans="35:37" x14ac:dyDescent="0.3">
      <c r="AI781" s="32">
        <f t="shared" si="50"/>
        <v>45324.41666666478</v>
      </c>
      <c r="AJ781" s="33">
        <v>119.19</v>
      </c>
      <c r="AK781" s="33">
        <f>MIN(CalcoliFV!$AN$7,CalcoliFV!$AO$7+MAX(0,180-AJ781)+4)</f>
        <v>110</v>
      </c>
    </row>
    <row r="782" spans="35:37" x14ac:dyDescent="0.3">
      <c r="AI782" s="32">
        <f t="shared" si="50"/>
        <v>45324.458333331444</v>
      </c>
      <c r="AJ782" s="33">
        <v>81.633349999999993</v>
      </c>
      <c r="AK782" s="33">
        <f>MIN(CalcoliFV!$AN$7,CalcoliFV!$AO$7+MAX(0,180-AJ782)+4)</f>
        <v>110</v>
      </c>
    </row>
    <row r="783" spans="35:37" x14ac:dyDescent="0.3">
      <c r="AI783" s="32">
        <f t="shared" si="50"/>
        <v>45324.499999998108</v>
      </c>
      <c r="AJ783" s="33">
        <v>74.650000000000006</v>
      </c>
      <c r="AK783" s="33">
        <f>MIN(CalcoliFV!$AN$7,CalcoliFV!$AO$7+MAX(0,180-AJ783)+4)</f>
        <v>110</v>
      </c>
    </row>
    <row r="784" spans="35:37" x14ac:dyDescent="0.3">
      <c r="AI784" s="32">
        <f t="shared" si="50"/>
        <v>45324.541666664772</v>
      </c>
      <c r="AJ784" s="33">
        <v>70</v>
      </c>
      <c r="AK784" s="33">
        <f>MIN(CalcoliFV!$AN$7,CalcoliFV!$AO$7+MAX(0,180-AJ784)+4)</f>
        <v>110</v>
      </c>
    </row>
    <row r="785" spans="35:37" x14ac:dyDescent="0.3">
      <c r="AI785" s="32">
        <f t="shared" si="50"/>
        <v>45324.583333331437</v>
      </c>
      <c r="AJ785" s="33">
        <v>70</v>
      </c>
      <c r="AK785" s="33">
        <f>MIN(CalcoliFV!$AN$7,CalcoliFV!$AO$7+MAX(0,180-AJ785)+4)</f>
        <v>110</v>
      </c>
    </row>
    <row r="786" spans="35:37" x14ac:dyDescent="0.3">
      <c r="AI786" s="32">
        <f t="shared" si="50"/>
        <v>45324.624999998101</v>
      </c>
      <c r="AJ786" s="33">
        <v>77.078550000000007</v>
      </c>
      <c r="AK786" s="33">
        <f>MIN(CalcoliFV!$AN$7,CalcoliFV!$AO$7+MAX(0,180-AJ786)+4)</f>
        <v>110</v>
      </c>
    </row>
    <row r="787" spans="35:37" x14ac:dyDescent="0.3">
      <c r="AI787" s="32">
        <f t="shared" si="50"/>
        <v>45324.666666664765</v>
      </c>
      <c r="AJ787" s="33">
        <v>90.460059999999999</v>
      </c>
      <c r="AK787" s="33">
        <f>MIN(CalcoliFV!$AN$7,CalcoliFV!$AO$7+MAX(0,180-AJ787)+4)</f>
        <v>110</v>
      </c>
    </row>
    <row r="788" spans="35:37" x14ac:dyDescent="0.3">
      <c r="AI788" s="32">
        <f t="shared" si="50"/>
        <v>45324.708333331429</v>
      </c>
      <c r="AJ788" s="33">
        <v>106.41</v>
      </c>
      <c r="AK788" s="33">
        <f>MIN(CalcoliFV!$AN$7,CalcoliFV!$AO$7+MAX(0,180-AJ788)+4)</f>
        <v>110</v>
      </c>
    </row>
    <row r="789" spans="35:37" x14ac:dyDescent="0.3">
      <c r="AI789" s="32">
        <f t="shared" si="50"/>
        <v>45324.749999998094</v>
      </c>
      <c r="AJ789" s="33">
        <v>118.59</v>
      </c>
      <c r="AK789" s="33">
        <f>MIN(CalcoliFV!$AN$7,CalcoliFV!$AO$7+MAX(0,180-AJ789)+4)</f>
        <v>110</v>
      </c>
    </row>
    <row r="790" spans="35:37" x14ac:dyDescent="0.3">
      <c r="AI790" s="32">
        <f t="shared" si="50"/>
        <v>45324.791666664758</v>
      </c>
      <c r="AJ790" s="33">
        <v>121.52</v>
      </c>
      <c r="AK790" s="33">
        <f>MIN(CalcoliFV!$AN$7,CalcoliFV!$AO$7+MAX(0,180-AJ790)+4)</f>
        <v>110</v>
      </c>
    </row>
    <row r="791" spans="35:37" x14ac:dyDescent="0.3">
      <c r="AI791" s="32">
        <f t="shared" si="50"/>
        <v>45324.833333331422</v>
      </c>
      <c r="AJ791" s="33">
        <v>120</v>
      </c>
      <c r="AK791" s="33">
        <f>MIN(CalcoliFV!$AN$7,CalcoliFV!$AO$7+MAX(0,180-AJ791)+4)</f>
        <v>110</v>
      </c>
    </row>
    <row r="792" spans="35:37" x14ac:dyDescent="0.3">
      <c r="AI792" s="32">
        <f t="shared" si="50"/>
        <v>45324.874999998086</v>
      </c>
      <c r="AJ792" s="33">
        <v>109</v>
      </c>
      <c r="AK792" s="33">
        <f>MIN(CalcoliFV!$AN$7,CalcoliFV!$AO$7+MAX(0,180-AJ792)+4)</f>
        <v>110</v>
      </c>
    </row>
    <row r="793" spans="35:37" x14ac:dyDescent="0.3">
      <c r="AI793" s="32">
        <f t="shared" si="50"/>
        <v>45324.916666664751</v>
      </c>
      <c r="AJ793" s="33">
        <v>100.96</v>
      </c>
      <c r="AK793" s="33">
        <f>MIN(CalcoliFV!$AN$7,CalcoliFV!$AO$7+MAX(0,180-AJ793)+4)</f>
        <v>110</v>
      </c>
    </row>
    <row r="794" spans="35:37" x14ac:dyDescent="0.3">
      <c r="AI794" s="32">
        <f t="shared" si="50"/>
        <v>45324.958333331415</v>
      </c>
      <c r="AJ794" s="33">
        <v>99.82</v>
      </c>
      <c r="AK794" s="33">
        <f>MIN(CalcoliFV!$AN$7,CalcoliFV!$AO$7+MAX(0,180-AJ794)+4)</f>
        <v>110</v>
      </c>
    </row>
    <row r="795" spans="35:37" x14ac:dyDescent="0.3">
      <c r="AI795" s="32">
        <f t="shared" si="50"/>
        <v>45324.999999998079</v>
      </c>
      <c r="AJ795" s="33">
        <v>90.95</v>
      </c>
      <c r="AK795" s="33">
        <f>MIN(CalcoliFV!$AN$7,CalcoliFV!$AO$7+MAX(0,180-AJ795)+4)</f>
        <v>110</v>
      </c>
    </row>
    <row r="796" spans="35:37" x14ac:dyDescent="0.3">
      <c r="AI796" s="32">
        <f t="shared" si="50"/>
        <v>45325.041666664743</v>
      </c>
      <c r="AJ796" s="33">
        <v>91.09</v>
      </c>
      <c r="AK796" s="33">
        <f>MIN(CalcoliFV!$AN$7,CalcoliFV!$AO$7+MAX(0,180-AJ796)+4)</f>
        <v>110</v>
      </c>
    </row>
    <row r="797" spans="35:37" x14ac:dyDescent="0.3">
      <c r="AI797" s="32">
        <f t="shared" si="50"/>
        <v>45325.083333331408</v>
      </c>
      <c r="AJ797" s="33">
        <v>88.25</v>
      </c>
      <c r="AK797" s="33">
        <f>MIN(CalcoliFV!$AN$7,CalcoliFV!$AO$7+MAX(0,180-AJ797)+4)</f>
        <v>110</v>
      </c>
    </row>
    <row r="798" spans="35:37" x14ac:dyDescent="0.3">
      <c r="AI798" s="32">
        <f t="shared" si="50"/>
        <v>45325.124999998072</v>
      </c>
      <c r="AJ798" s="33">
        <v>82.999920000000003</v>
      </c>
      <c r="AK798" s="33">
        <f>MIN(CalcoliFV!$AN$7,CalcoliFV!$AO$7+MAX(0,180-AJ798)+4)</f>
        <v>110</v>
      </c>
    </row>
    <row r="799" spans="35:37" x14ac:dyDescent="0.3">
      <c r="AI799" s="32">
        <f t="shared" si="50"/>
        <v>45325.166666664736</v>
      </c>
      <c r="AJ799" s="33">
        <v>76.5</v>
      </c>
      <c r="AK799" s="33">
        <f>MIN(CalcoliFV!$AN$7,CalcoliFV!$AO$7+MAX(0,180-AJ799)+4)</f>
        <v>110</v>
      </c>
    </row>
    <row r="800" spans="35:37" x14ac:dyDescent="0.3">
      <c r="AI800" s="32">
        <f t="shared" si="50"/>
        <v>45325.2083333314</v>
      </c>
      <c r="AJ800" s="33">
        <v>76.5</v>
      </c>
      <c r="AK800" s="33">
        <f>MIN(CalcoliFV!$AN$7,CalcoliFV!$AO$7+MAX(0,180-AJ800)+4)</f>
        <v>110</v>
      </c>
    </row>
    <row r="801" spans="35:37" x14ac:dyDescent="0.3">
      <c r="AI801" s="32">
        <f t="shared" si="50"/>
        <v>45325.249999998065</v>
      </c>
      <c r="AJ801" s="33">
        <v>78.7</v>
      </c>
      <c r="AK801" s="33">
        <f>MIN(CalcoliFV!$AN$7,CalcoliFV!$AO$7+MAX(0,180-AJ801)+4)</f>
        <v>110</v>
      </c>
    </row>
    <row r="802" spans="35:37" x14ac:dyDescent="0.3">
      <c r="AI802" s="32">
        <f t="shared" si="50"/>
        <v>45325.291666664729</v>
      </c>
      <c r="AJ802" s="33">
        <v>98.09</v>
      </c>
      <c r="AK802" s="33">
        <f>MIN(CalcoliFV!$AN$7,CalcoliFV!$AO$7+MAX(0,180-AJ802)+4)</f>
        <v>110</v>
      </c>
    </row>
    <row r="803" spans="35:37" x14ac:dyDescent="0.3">
      <c r="AI803" s="32">
        <f t="shared" si="50"/>
        <v>45325.333333331393</v>
      </c>
      <c r="AJ803" s="33">
        <v>103.17</v>
      </c>
      <c r="AK803" s="33">
        <f>MIN(CalcoliFV!$AN$7,CalcoliFV!$AO$7+MAX(0,180-AJ803)+4)</f>
        <v>110</v>
      </c>
    </row>
    <row r="804" spans="35:37" x14ac:dyDescent="0.3">
      <c r="AI804" s="32">
        <f t="shared" si="50"/>
        <v>45325.374999998057</v>
      </c>
      <c r="AJ804" s="33">
        <v>105</v>
      </c>
      <c r="AK804" s="33">
        <f>MIN(CalcoliFV!$AN$7,CalcoliFV!$AO$7+MAX(0,180-AJ804)+4)</f>
        <v>110</v>
      </c>
    </row>
    <row r="805" spans="35:37" x14ac:dyDescent="0.3">
      <c r="AI805" s="32">
        <f t="shared" si="50"/>
        <v>45325.416666664722</v>
      </c>
      <c r="AJ805" s="33">
        <v>100</v>
      </c>
      <c r="AK805" s="33">
        <f>MIN(CalcoliFV!$AN$7,CalcoliFV!$AO$7+MAX(0,180-AJ805)+4)</f>
        <v>110</v>
      </c>
    </row>
    <row r="806" spans="35:37" x14ac:dyDescent="0.3">
      <c r="AI806" s="32">
        <f t="shared" si="50"/>
        <v>45325.458333331386</v>
      </c>
      <c r="AJ806" s="33">
        <v>94.18</v>
      </c>
      <c r="AK806" s="33">
        <f>MIN(CalcoliFV!$AN$7,CalcoliFV!$AO$7+MAX(0,180-AJ806)+4)</f>
        <v>110</v>
      </c>
    </row>
    <row r="807" spans="35:37" x14ac:dyDescent="0.3">
      <c r="AI807" s="32">
        <f t="shared" si="50"/>
        <v>45325.49999999805</v>
      </c>
      <c r="AJ807" s="33">
        <v>75.72</v>
      </c>
      <c r="AK807" s="33">
        <f>MIN(CalcoliFV!$AN$7,CalcoliFV!$AO$7+MAX(0,180-AJ807)+4)</f>
        <v>110</v>
      </c>
    </row>
    <row r="808" spans="35:37" x14ac:dyDescent="0.3">
      <c r="AI808" s="32">
        <f t="shared" si="50"/>
        <v>45325.541666664714</v>
      </c>
      <c r="AJ808" s="33">
        <v>65.290000000000006</v>
      </c>
      <c r="AK808" s="33">
        <f>MIN(CalcoliFV!$AN$7,CalcoliFV!$AO$7+MAX(0,180-AJ808)+4)</f>
        <v>110</v>
      </c>
    </row>
    <row r="809" spans="35:37" x14ac:dyDescent="0.3">
      <c r="AI809" s="32">
        <f t="shared" si="50"/>
        <v>45325.583333331379</v>
      </c>
      <c r="AJ809" s="33">
        <v>65.05</v>
      </c>
      <c r="AK809" s="33">
        <f>MIN(CalcoliFV!$AN$7,CalcoliFV!$AO$7+MAX(0,180-AJ809)+4)</f>
        <v>110</v>
      </c>
    </row>
    <row r="810" spans="35:37" x14ac:dyDescent="0.3">
      <c r="AI810" s="32">
        <f t="shared" si="50"/>
        <v>45325.624999998043</v>
      </c>
      <c r="AJ810" s="33">
        <v>59.97</v>
      </c>
      <c r="AK810" s="33">
        <f>MIN(CalcoliFV!$AN$7,CalcoliFV!$AO$7+MAX(0,180-AJ810)+4)</f>
        <v>110</v>
      </c>
    </row>
    <row r="811" spans="35:37" x14ac:dyDescent="0.3">
      <c r="AI811" s="32">
        <f t="shared" si="50"/>
        <v>45325.666666664707</v>
      </c>
      <c r="AJ811" s="33">
        <v>74</v>
      </c>
      <c r="AK811" s="33">
        <f>MIN(CalcoliFV!$AN$7,CalcoliFV!$AO$7+MAX(0,180-AJ811)+4)</f>
        <v>110</v>
      </c>
    </row>
    <row r="812" spans="35:37" x14ac:dyDescent="0.3">
      <c r="AI812" s="32">
        <f t="shared" si="50"/>
        <v>45325.708333331371</v>
      </c>
      <c r="AJ812" s="33">
        <v>97.3</v>
      </c>
      <c r="AK812" s="33">
        <f>MIN(CalcoliFV!$AN$7,CalcoliFV!$AO$7+MAX(0,180-AJ812)+4)</f>
        <v>110</v>
      </c>
    </row>
    <row r="813" spans="35:37" x14ac:dyDescent="0.3">
      <c r="AI813" s="32">
        <f t="shared" si="50"/>
        <v>45325.749999998035</v>
      </c>
      <c r="AJ813" s="33">
        <v>106.57147999999999</v>
      </c>
      <c r="AK813" s="33">
        <f>MIN(CalcoliFV!$AN$7,CalcoliFV!$AO$7+MAX(0,180-AJ813)+4)</f>
        <v>110</v>
      </c>
    </row>
    <row r="814" spans="35:37" x14ac:dyDescent="0.3">
      <c r="AI814" s="32">
        <f t="shared" si="50"/>
        <v>45325.7916666647</v>
      </c>
      <c r="AJ814" s="33">
        <v>112</v>
      </c>
      <c r="AK814" s="33">
        <f>MIN(CalcoliFV!$AN$7,CalcoliFV!$AO$7+MAX(0,180-AJ814)+4)</f>
        <v>110</v>
      </c>
    </row>
    <row r="815" spans="35:37" x14ac:dyDescent="0.3">
      <c r="AI815" s="32">
        <f t="shared" si="50"/>
        <v>45325.833333331364</v>
      </c>
      <c r="AJ815" s="33">
        <v>112.44</v>
      </c>
      <c r="AK815" s="33">
        <f>MIN(CalcoliFV!$AN$7,CalcoliFV!$AO$7+MAX(0,180-AJ815)+4)</f>
        <v>110</v>
      </c>
    </row>
    <row r="816" spans="35:37" x14ac:dyDescent="0.3">
      <c r="AI816" s="32">
        <f t="shared" si="50"/>
        <v>45325.874999998028</v>
      </c>
      <c r="AJ816" s="33">
        <v>104.33</v>
      </c>
      <c r="AK816" s="33">
        <f>MIN(CalcoliFV!$AN$7,CalcoliFV!$AO$7+MAX(0,180-AJ816)+4)</f>
        <v>110</v>
      </c>
    </row>
    <row r="817" spans="35:37" x14ac:dyDescent="0.3">
      <c r="AI817" s="32">
        <f t="shared" si="50"/>
        <v>45325.916666664692</v>
      </c>
      <c r="AJ817" s="33">
        <v>99.34</v>
      </c>
      <c r="AK817" s="33">
        <f>MIN(CalcoliFV!$AN$7,CalcoliFV!$AO$7+MAX(0,180-AJ817)+4)</f>
        <v>110</v>
      </c>
    </row>
    <row r="818" spans="35:37" x14ac:dyDescent="0.3">
      <c r="AI818" s="32">
        <f t="shared" si="50"/>
        <v>45325.958333331357</v>
      </c>
      <c r="AJ818" s="33">
        <v>94.53</v>
      </c>
      <c r="AK818" s="33">
        <f>MIN(CalcoliFV!$AN$7,CalcoliFV!$AO$7+MAX(0,180-AJ818)+4)</f>
        <v>110</v>
      </c>
    </row>
    <row r="819" spans="35:37" x14ac:dyDescent="0.3">
      <c r="AI819" s="32">
        <f t="shared" si="50"/>
        <v>45325.999999998021</v>
      </c>
      <c r="AJ819" s="33">
        <v>85.1</v>
      </c>
      <c r="AK819" s="33">
        <f>MIN(CalcoliFV!$AN$7,CalcoliFV!$AO$7+MAX(0,180-AJ819)+4)</f>
        <v>110</v>
      </c>
    </row>
    <row r="820" spans="35:37" x14ac:dyDescent="0.3">
      <c r="AI820" s="32">
        <f t="shared" si="50"/>
        <v>45326.041666664685</v>
      </c>
      <c r="AJ820" s="33">
        <v>85.85</v>
      </c>
      <c r="AK820" s="33">
        <f>MIN(CalcoliFV!$AN$7,CalcoliFV!$AO$7+MAX(0,180-AJ820)+4)</f>
        <v>110</v>
      </c>
    </row>
    <row r="821" spans="35:37" x14ac:dyDescent="0.3">
      <c r="AI821" s="32">
        <f t="shared" si="50"/>
        <v>45326.083333331349</v>
      </c>
      <c r="AJ821" s="33">
        <v>85</v>
      </c>
      <c r="AK821" s="33">
        <f>MIN(CalcoliFV!$AN$7,CalcoliFV!$AO$7+MAX(0,180-AJ821)+4)</f>
        <v>110</v>
      </c>
    </row>
    <row r="822" spans="35:37" x14ac:dyDescent="0.3">
      <c r="AI822" s="32">
        <f t="shared" si="50"/>
        <v>45326.124999998014</v>
      </c>
      <c r="AJ822" s="33">
        <v>77.13</v>
      </c>
      <c r="AK822" s="33">
        <f>MIN(CalcoliFV!$AN$7,CalcoliFV!$AO$7+MAX(0,180-AJ822)+4)</f>
        <v>110</v>
      </c>
    </row>
    <row r="823" spans="35:37" x14ac:dyDescent="0.3">
      <c r="AI823" s="32">
        <f t="shared" si="50"/>
        <v>45326.166666664678</v>
      </c>
      <c r="AJ823" s="33">
        <v>71.010000000000005</v>
      </c>
      <c r="AK823" s="33">
        <f>MIN(CalcoliFV!$AN$7,CalcoliFV!$AO$7+MAX(0,180-AJ823)+4)</f>
        <v>110</v>
      </c>
    </row>
    <row r="824" spans="35:37" x14ac:dyDescent="0.3">
      <c r="AI824" s="32">
        <f t="shared" si="50"/>
        <v>45326.208333331342</v>
      </c>
      <c r="AJ824" s="33">
        <v>70</v>
      </c>
      <c r="AK824" s="33">
        <f>MIN(CalcoliFV!$AN$7,CalcoliFV!$AO$7+MAX(0,180-AJ824)+4)</f>
        <v>110</v>
      </c>
    </row>
    <row r="825" spans="35:37" x14ac:dyDescent="0.3">
      <c r="AI825" s="32">
        <f t="shared" si="50"/>
        <v>45326.249999998006</v>
      </c>
      <c r="AJ825" s="33">
        <v>66.36</v>
      </c>
      <c r="AK825" s="33">
        <f>MIN(CalcoliFV!$AN$7,CalcoliFV!$AO$7+MAX(0,180-AJ825)+4)</f>
        <v>110</v>
      </c>
    </row>
    <row r="826" spans="35:37" x14ac:dyDescent="0.3">
      <c r="AI826" s="32">
        <f t="shared" si="50"/>
        <v>45326.291666664671</v>
      </c>
      <c r="AJ826" s="33">
        <v>77.13</v>
      </c>
      <c r="AK826" s="33">
        <f>MIN(CalcoliFV!$AN$7,CalcoliFV!$AO$7+MAX(0,180-AJ826)+4)</f>
        <v>110</v>
      </c>
    </row>
    <row r="827" spans="35:37" x14ac:dyDescent="0.3">
      <c r="AI827" s="32">
        <f t="shared" si="50"/>
        <v>45326.333333331335</v>
      </c>
      <c r="AJ827" s="33">
        <v>86.15</v>
      </c>
      <c r="AK827" s="33">
        <f>MIN(CalcoliFV!$AN$7,CalcoliFV!$AO$7+MAX(0,180-AJ827)+4)</f>
        <v>110</v>
      </c>
    </row>
    <row r="828" spans="35:37" x14ac:dyDescent="0.3">
      <c r="AI828" s="32">
        <f t="shared" si="50"/>
        <v>45326.374999997999</v>
      </c>
      <c r="AJ828" s="33">
        <v>95.5</v>
      </c>
      <c r="AK828" s="33">
        <f>MIN(CalcoliFV!$AN$7,CalcoliFV!$AO$7+MAX(0,180-AJ828)+4)</f>
        <v>110</v>
      </c>
    </row>
    <row r="829" spans="35:37" x14ac:dyDescent="0.3">
      <c r="AI829" s="32">
        <f t="shared" si="50"/>
        <v>45326.416666664663</v>
      </c>
      <c r="AJ829" s="33">
        <v>84.5</v>
      </c>
      <c r="AK829" s="33">
        <f>MIN(CalcoliFV!$AN$7,CalcoliFV!$AO$7+MAX(0,180-AJ829)+4)</f>
        <v>110</v>
      </c>
    </row>
    <row r="830" spans="35:37" x14ac:dyDescent="0.3">
      <c r="AI830" s="32">
        <f t="shared" si="50"/>
        <v>45326.458333331328</v>
      </c>
      <c r="AJ830" s="33">
        <v>60</v>
      </c>
      <c r="AK830" s="33">
        <f>MIN(CalcoliFV!$AN$7,CalcoliFV!$AO$7+MAX(0,180-AJ830)+4)</f>
        <v>110</v>
      </c>
    </row>
    <row r="831" spans="35:37" x14ac:dyDescent="0.3">
      <c r="AI831" s="32">
        <f t="shared" si="50"/>
        <v>45326.499999997992</v>
      </c>
      <c r="AJ831" s="33">
        <v>48.12</v>
      </c>
      <c r="AK831" s="33">
        <f>MIN(CalcoliFV!$AN$7,CalcoliFV!$AO$7+MAX(0,180-AJ831)+4)</f>
        <v>110</v>
      </c>
    </row>
    <row r="832" spans="35:37" x14ac:dyDescent="0.3">
      <c r="AI832" s="32">
        <f t="shared" si="50"/>
        <v>45326.541666664656</v>
      </c>
      <c r="AJ832" s="33">
        <v>45</v>
      </c>
      <c r="AK832" s="33">
        <f>MIN(CalcoliFV!$AN$7,CalcoliFV!$AO$7+MAX(0,180-AJ832)+4)</f>
        <v>110</v>
      </c>
    </row>
    <row r="833" spans="35:37" x14ac:dyDescent="0.3">
      <c r="AI833" s="32">
        <f t="shared" si="50"/>
        <v>45326.58333333132</v>
      </c>
      <c r="AJ833" s="33">
        <v>55.27</v>
      </c>
      <c r="AK833" s="33">
        <f>MIN(CalcoliFV!$AN$7,CalcoliFV!$AO$7+MAX(0,180-AJ833)+4)</f>
        <v>110</v>
      </c>
    </row>
    <row r="834" spans="35:37" x14ac:dyDescent="0.3">
      <c r="AI834" s="32">
        <f t="shared" si="50"/>
        <v>45326.624999997985</v>
      </c>
      <c r="AJ834" s="33">
        <v>67.3</v>
      </c>
      <c r="AK834" s="33">
        <f>MIN(CalcoliFV!$AN$7,CalcoliFV!$AO$7+MAX(0,180-AJ834)+4)</f>
        <v>110</v>
      </c>
    </row>
    <row r="835" spans="35:37" x14ac:dyDescent="0.3">
      <c r="AI835" s="32">
        <f t="shared" si="50"/>
        <v>45326.666666664649</v>
      </c>
      <c r="AJ835" s="33">
        <v>85</v>
      </c>
      <c r="AK835" s="33">
        <f>MIN(CalcoliFV!$AN$7,CalcoliFV!$AO$7+MAX(0,180-AJ835)+4)</f>
        <v>110</v>
      </c>
    </row>
    <row r="836" spans="35:37" x14ac:dyDescent="0.3">
      <c r="AI836" s="32">
        <f t="shared" si="50"/>
        <v>45326.708333331313</v>
      </c>
      <c r="AJ836" s="33">
        <v>97</v>
      </c>
      <c r="AK836" s="33">
        <f>MIN(CalcoliFV!$AN$7,CalcoliFV!$AO$7+MAX(0,180-AJ836)+4)</f>
        <v>110</v>
      </c>
    </row>
    <row r="837" spans="35:37" x14ac:dyDescent="0.3">
      <c r="AI837" s="32">
        <f t="shared" ref="AI837:AI900" si="51">AI836+1/24</f>
        <v>45326.749999997977</v>
      </c>
      <c r="AJ837" s="33">
        <v>101.68</v>
      </c>
      <c r="AK837" s="33">
        <f>MIN(CalcoliFV!$AN$7,CalcoliFV!$AO$7+MAX(0,180-AJ837)+4)</f>
        <v>110</v>
      </c>
    </row>
    <row r="838" spans="35:37" x14ac:dyDescent="0.3">
      <c r="AI838" s="32">
        <f t="shared" si="51"/>
        <v>45326.791666664642</v>
      </c>
      <c r="AJ838" s="33">
        <v>105</v>
      </c>
      <c r="AK838" s="33">
        <f>MIN(CalcoliFV!$AN$7,CalcoliFV!$AO$7+MAX(0,180-AJ838)+4)</f>
        <v>110</v>
      </c>
    </row>
    <row r="839" spans="35:37" x14ac:dyDescent="0.3">
      <c r="AI839" s="32">
        <f t="shared" si="51"/>
        <v>45326.833333331306</v>
      </c>
      <c r="AJ839" s="33">
        <v>111</v>
      </c>
      <c r="AK839" s="33">
        <f>MIN(CalcoliFV!$AN$7,CalcoliFV!$AO$7+MAX(0,180-AJ839)+4)</f>
        <v>110</v>
      </c>
    </row>
    <row r="840" spans="35:37" x14ac:dyDescent="0.3">
      <c r="AI840" s="32">
        <f t="shared" si="51"/>
        <v>45326.87499999797</v>
      </c>
      <c r="AJ840" s="33">
        <v>107.12</v>
      </c>
      <c r="AK840" s="33">
        <f>MIN(CalcoliFV!$AN$7,CalcoliFV!$AO$7+MAX(0,180-AJ840)+4)</f>
        <v>110</v>
      </c>
    </row>
    <row r="841" spans="35:37" x14ac:dyDescent="0.3">
      <c r="AI841" s="32">
        <f t="shared" si="51"/>
        <v>45326.916666664634</v>
      </c>
      <c r="AJ841" s="33">
        <v>100</v>
      </c>
      <c r="AK841" s="33">
        <f>MIN(CalcoliFV!$AN$7,CalcoliFV!$AO$7+MAX(0,180-AJ841)+4)</f>
        <v>110</v>
      </c>
    </row>
    <row r="842" spans="35:37" x14ac:dyDescent="0.3">
      <c r="AI842" s="32">
        <f t="shared" si="51"/>
        <v>45326.958333331298</v>
      </c>
      <c r="AJ842" s="33">
        <v>97.15</v>
      </c>
      <c r="AK842" s="33">
        <f>MIN(CalcoliFV!$AN$7,CalcoliFV!$AO$7+MAX(0,180-AJ842)+4)</f>
        <v>110</v>
      </c>
    </row>
    <row r="843" spans="35:37" x14ac:dyDescent="0.3">
      <c r="AI843" s="32">
        <f t="shared" si="51"/>
        <v>45326.999999997963</v>
      </c>
      <c r="AJ843" s="33">
        <v>85</v>
      </c>
      <c r="AK843" s="33">
        <f>MIN(CalcoliFV!$AN$7,CalcoliFV!$AO$7+MAX(0,180-AJ843)+4)</f>
        <v>110</v>
      </c>
    </row>
    <row r="844" spans="35:37" x14ac:dyDescent="0.3">
      <c r="AI844" s="32">
        <f t="shared" si="51"/>
        <v>45327.041666664627</v>
      </c>
      <c r="AJ844" s="33">
        <v>80.930000000000007</v>
      </c>
      <c r="AK844" s="33">
        <f>MIN(CalcoliFV!$AN$7,CalcoliFV!$AO$7+MAX(0,180-AJ844)+4)</f>
        <v>110</v>
      </c>
    </row>
    <row r="845" spans="35:37" x14ac:dyDescent="0.3">
      <c r="AI845" s="32">
        <f t="shared" si="51"/>
        <v>45327.083333331291</v>
      </c>
      <c r="AJ845" s="33">
        <v>79.7</v>
      </c>
      <c r="AK845" s="33">
        <f>MIN(CalcoliFV!$AN$7,CalcoliFV!$AO$7+MAX(0,180-AJ845)+4)</f>
        <v>110</v>
      </c>
    </row>
    <row r="846" spans="35:37" x14ac:dyDescent="0.3">
      <c r="AI846" s="32">
        <f t="shared" si="51"/>
        <v>45327.124999997955</v>
      </c>
      <c r="AJ846" s="33">
        <v>70.27</v>
      </c>
      <c r="AK846" s="33">
        <f>MIN(CalcoliFV!$AN$7,CalcoliFV!$AO$7+MAX(0,180-AJ846)+4)</f>
        <v>110</v>
      </c>
    </row>
    <row r="847" spans="35:37" x14ac:dyDescent="0.3">
      <c r="AI847" s="32">
        <f t="shared" si="51"/>
        <v>45327.16666666462</v>
      </c>
      <c r="AJ847" s="33">
        <v>70.3</v>
      </c>
      <c r="AK847" s="33">
        <f>MIN(CalcoliFV!$AN$7,CalcoliFV!$AO$7+MAX(0,180-AJ847)+4)</f>
        <v>110</v>
      </c>
    </row>
    <row r="848" spans="35:37" x14ac:dyDescent="0.3">
      <c r="AI848" s="32">
        <f t="shared" si="51"/>
        <v>45327.208333331284</v>
      </c>
      <c r="AJ848" s="33">
        <v>70</v>
      </c>
      <c r="AK848" s="33">
        <f>MIN(CalcoliFV!$AN$7,CalcoliFV!$AO$7+MAX(0,180-AJ848)+4)</f>
        <v>110</v>
      </c>
    </row>
    <row r="849" spans="35:37" x14ac:dyDescent="0.3">
      <c r="AI849" s="32">
        <f t="shared" si="51"/>
        <v>45327.249999997948</v>
      </c>
      <c r="AJ849" s="33">
        <v>74.37</v>
      </c>
      <c r="AK849" s="33">
        <f>MIN(CalcoliFV!$AN$7,CalcoliFV!$AO$7+MAX(0,180-AJ849)+4)</f>
        <v>110</v>
      </c>
    </row>
    <row r="850" spans="35:37" x14ac:dyDescent="0.3">
      <c r="AI850" s="32">
        <f t="shared" si="51"/>
        <v>45327.291666664612</v>
      </c>
      <c r="AJ850" s="33">
        <v>100.58</v>
      </c>
      <c r="AK850" s="33">
        <f>MIN(CalcoliFV!$AN$7,CalcoliFV!$AO$7+MAX(0,180-AJ850)+4)</f>
        <v>110</v>
      </c>
    </row>
    <row r="851" spans="35:37" x14ac:dyDescent="0.3">
      <c r="AI851" s="32">
        <f t="shared" si="51"/>
        <v>45327.333333331277</v>
      </c>
      <c r="AJ851" s="33">
        <v>110</v>
      </c>
      <c r="AK851" s="33">
        <f>MIN(CalcoliFV!$AN$7,CalcoliFV!$AO$7+MAX(0,180-AJ851)+4)</f>
        <v>110</v>
      </c>
    </row>
    <row r="852" spans="35:37" x14ac:dyDescent="0.3">
      <c r="AI852" s="32">
        <f t="shared" si="51"/>
        <v>45327.374999997941</v>
      </c>
      <c r="AJ852" s="33">
        <v>120</v>
      </c>
      <c r="AK852" s="33">
        <f>MIN(CalcoliFV!$AN$7,CalcoliFV!$AO$7+MAX(0,180-AJ852)+4)</f>
        <v>110</v>
      </c>
    </row>
    <row r="853" spans="35:37" x14ac:dyDescent="0.3">
      <c r="AI853" s="32">
        <f t="shared" si="51"/>
        <v>45327.416666664605</v>
      </c>
      <c r="AJ853" s="33">
        <v>104.55</v>
      </c>
      <c r="AK853" s="33">
        <f>MIN(CalcoliFV!$AN$7,CalcoliFV!$AO$7+MAX(0,180-AJ853)+4)</f>
        <v>110</v>
      </c>
    </row>
    <row r="854" spans="35:37" x14ac:dyDescent="0.3">
      <c r="AI854" s="32">
        <f t="shared" si="51"/>
        <v>45327.458333331269</v>
      </c>
      <c r="AJ854" s="33">
        <v>98</v>
      </c>
      <c r="AK854" s="33">
        <f>MIN(CalcoliFV!$AN$7,CalcoliFV!$AO$7+MAX(0,180-AJ854)+4)</f>
        <v>110</v>
      </c>
    </row>
    <row r="855" spans="35:37" x14ac:dyDescent="0.3">
      <c r="AI855" s="32">
        <f t="shared" si="51"/>
        <v>45327.499999997934</v>
      </c>
      <c r="AJ855" s="33">
        <v>88.58</v>
      </c>
      <c r="AK855" s="33">
        <f>MIN(CalcoliFV!$AN$7,CalcoliFV!$AO$7+MAX(0,180-AJ855)+4)</f>
        <v>110</v>
      </c>
    </row>
    <row r="856" spans="35:37" x14ac:dyDescent="0.3">
      <c r="AI856" s="32">
        <f t="shared" si="51"/>
        <v>45327.541666664598</v>
      </c>
      <c r="AJ856" s="33">
        <v>85.6</v>
      </c>
      <c r="AK856" s="33">
        <f>MIN(CalcoliFV!$AN$7,CalcoliFV!$AO$7+MAX(0,180-AJ856)+4)</f>
        <v>110</v>
      </c>
    </row>
    <row r="857" spans="35:37" x14ac:dyDescent="0.3">
      <c r="AI857" s="32">
        <f t="shared" si="51"/>
        <v>45327.583333331262</v>
      </c>
      <c r="AJ857" s="33">
        <v>84.46</v>
      </c>
      <c r="AK857" s="33">
        <f>MIN(CalcoliFV!$AN$7,CalcoliFV!$AO$7+MAX(0,180-AJ857)+4)</f>
        <v>110</v>
      </c>
    </row>
    <row r="858" spans="35:37" x14ac:dyDescent="0.3">
      <c r="AI858" s="32">
        <f t="shared" si="51"/>
        <v>45327.624999997926</v>
      </c>
      <c r="AJ858" s="33">
        <v>88</v>
      </c>
      <c r="AK858" s="33">
        <f>MIN(CalcoliFV!$AN$7,CalcoliFV!$AO$7+MAX(0,180-AJ858)+4)</f>
        <v>110</v>
      </c>
    </row>
    <row r="859" spans="35:37" x14ac:dyDescent="0.3">
      <c r="AI859" s="32">
        <f t="shared" si="51"/>
        <v>45327.666666664591</v>
      </c>
      <c r="AJ859" s="33">
        <v>98.23</v>
      </c>
      <c r="AK859" s="33">
        <f>MIN(CalcoliFV!$AN$7,CalcoliFV!$AO$7+MAX(0,180-AJ859)+4)</f>
        <v>110</v>
      </c>
    </row>
    <row r="860" spans="35:37" x14ac:dyDescent="0.3">
      <c r="AI860" s="32">
        <f t="shared" si="51"/>
        <v>45327.708333331255</v>
      </c>
      <c r="AJ860" s="33">
        <v>105.21</v>
      </c>
      <c r="AK860" s="33">
        <f>MIN(CalcoliFV!$AN$7,CalcoliFV!$AO$7+MAX(0,180-AJ860)+4)</f>
        <v>110</v>
      </c>
    </row>
    <row r="861" spans="35:37" x14ac:dyDescent="0.3">
      <c r="AI861" s="32">
        <f t="shared" si="51"/>
        <v>45327.749999997919</v>
      </c>
      <c r="AJ861" s="33">
        <v>110.57</v>
      </c>
      <c r="AK861" s="33">
        <f>MIN(CalcoliFV!$AN$7,CalcoliFV!$AO$7+MAX(0,180-AJ861)+4)</f>
        <v>110</v>
      </c>
    </row>
    <row r="862" spans="35:37" x14ac:dyDescent="0.3">
      <c r="AI862" s="32">
        <f t="shared" si="51"/>
        <v>45327.791666664583</v>
      </c>
      <c r="AJ862" s="33">
        <v>116</v>
      </c>
      <c r="AK862" s="33">
        <f>MIN(CalcoliFV!$AN$7,CalcoliFV!$AO$7+MAX(0,180-AJ862)+4)</f>
        <v>110</v>
      </c>
    </row>
    <row r="863" spans="35:37" x14ac:dyDescent="0.3">
      <c r="AI863" s="32">
        <f t="shared" si="51"/>
        <v>45327.833333331248</v>
      </c>
      <c r="AJ863" s="33">
        <v>111.38</v>
      </c>
      <c r="AK863" s="33">
        <f>MIN(CalcoliFV!$AN$7,CalcoliFV!$AO$7+MAX(0,180-AJ863)+4)</f>
        <v>110</v>
      </c>
    </row>
    <row r="864" spans="35:37" x14ac:dyDescent="0.3">
      <c r="AI864" s="32">
        <f t="shared" si="51"/>
        <v>45327.874999997912</v>
      </c>
      <c r="AJ864" s="33">
        <v>100.87</v>
      </c>
      <c r="AK864" s="33">
        <f>MIN(CalcoliFV!$AN$7,CalcoliFV!$AO$7+MAX(0,180-AJ864)+4)</f>
        <v>110</v>
      </c>
    </row>
    <row r="865" spans="35:37" x14ac:dyDescent="0.3">
      <c r="AI865" s="32">
        <f t="shared" si="51"/>
        <v>45327.916666664576</v>
      </c>
      <c r="AJ865" s="33">
        <v>100</v>
      </c>
      <c r="AK865" s="33">
        <f>MIN(CalcoliFV!$AN$7,CalcoliFV!$AO$7+MAX(0,180-AJ865)+4)</f>
        <v>110</v>
      </c>
    </row>
    <row r="866" spans="35:37" x14ac:dyDescent="0.3">
      <c r="AI866" s="32">
        <f t="shared" si="51"/>
        <v>45327.95833333124</v>
      </c>
      <c r="AJ866" s="33">
        <v>97.49</v>
      </c>
      <c r="AK866" s="33">
        <f>MIN(CalcoliFV!$AN$7,CalcoliFV!$AO$7+MAX(0,180-AJ866)+4)</f>
        <v>110</v>
      </c>
    </row>
    <row r="867" spans="35:37" x14ac:dyDescent="0.3">
      <c r="AI867" s="32">
        <f t="shared" si="51"/>
        <v>45327.999999997905</v>
      </c>
      <c r="AJ867" s="33">
        <v>90</v>
      </c>
      <c r="AK867" s="33">
        <f>MIN(CalcoliFV!$AN$7,CalcoliFV!$AO$7+MAX(0,180-AJ867)+4)</f>
        <v>110</v>
      </c>
    </row>
    <row r="868" spans="35:37" x14ac:dyDescent="0.3">
      <c r="AI868" s="32">
        <f t="shared" si="51"/>
        <v>45328.041666664569</v>
      </c>
      <c r="AJ868" s="33">
        <v>83.85</v>
      </c>
      <c r="AK868" s="33">
        <f>MIN(CalcoliFV!$AN$7,CalcoliFV!$AO$7+MAX(0,180-AJ868)+4)</f>
        <v>110</v>
      </c>
    </row>
    <row r="869" spans="35:37" x14ac:dyDescent="0.3">
      <c r="AI869" s="32">
        <f t="shared" si="51"/>
        <v>45328.083333331233</v>
      </c>
      <c r="AJ869" s="33">
        <v>78.5</v>
      </c>
      <c r="AK869" s="33">
        <f>MIN(CalcoliFV!$AN$7,CalcoliFV!$AO$7+MAX(0,180-AJ869)+4)</f>
        <v>110</v>
      </c>
    </row>
    <row r="870" spans="35:37" x14ac:dyDescent="0.3">
      <c r="AI870" s="32">
        <f t="shared" si="51"/>
        <v>45328.124999997897</v>
      </c>
      <c r="AJ870" s="33">
        <v>72.599999999999994</v>
      </c>
      <c r="AK870" s="33">
        <f>MIN(CalcoliFV!$AN$7,CalcoliFV!$AO$7+MAX(0,180-AJ870)+4)</f>
        <v>110</v>
      </c>
    </row>
    <row r="871" spans="35:37" x14ac:dyDescent="0.3">
      <c r="AI871" s="32">
        <f t="shared" si="51"/>
        <v>45328.166666664561</v>
      </c>
      <c r="AJ871" s="33">
        <v>72.25</v>
      </c>
      <c r="AK871" s="33">
        <f>MIN(CalcoliFV!$AN$7,CalcoliFV!$AO$7+MAX(0,180-AJ871)+4)</f>
        <v>110</v>
      </c>
    </row>
    <row r="872" spans="35:37" x14ac:dyDescent="0.3">
      <c r="AI872" s="32">
        <f t="shared" si="51"/>
        <v>45328.208333331226</v>
      </c>
      <c r="AJ872" s="33">
        <v>73.08</v>
      </c>
      <c r="AK872" s="33">
        <f>MIN(CalcoliFV!$AN$7,CalcoliFV!$AO$7+MAX(0,180-AJ872)+4)</f>
        <v>110</v>
      </c>
    </row>
    <row r="873" spans="35:37" x14ac:dyDescent="0.3">
      <c r="AI873" s="32">
        <f t="shared" si="51"/>
        <v>45328.24999999789</v>
      </c>
      <c r="AJ873" s="33">
        <v>83.03</v>
      </c>
      <c r="AK873" s="33">
        <f>MIN(CalcoliFV!$AN$7,CalcoliFV!$AO$7+MAX(0,180-AJ873)+4)</f>
        <v>110</v>
      </c>
    </row>
    <row r="874" spans="35:37" x14ac:dyDescent="0.3">
      <c r="AI874" s="32">
        <f t="shared" si="51"/>
        <v>45328.291666664554</v>
      </c>
      <c r="AJ874" s="33">
        <v>99.36</v>
      </c>
      <c r="AK874" s="33">
        <f>MIN(CalcoliFV!$AN$7,CalcoliFV!$AO$7+MAX(0,180-AJ874)+4)</f>
        <v>110</v>
      </c>
    </row>
    <row r="875" spans="35:37" x14ac:dyDescent="0.3">
      <c r="AI875" s="32">
        <f t="shared" si="51"/>
        <v>45328.333333331218</v>
      </c>
      <c r="AJ875" s="33">
        <v>107.52</v>
      </c>
      <c r="AK875" s="33">
        <f>MIN(CalcoliFV!$AN$7,CalcoliFV!$AO$7+MAX(0,180-AJ875)+4)</f>
        <v>110</v>
      </c>
    </row>
    <row r="876" spans="35:37" x14ac:dyDescent="0.3">
      <c r="AI876" s="32">
        <f t="shared" si="51"/>
        <v>45328.374999997883</v>
      </c>
      <c r="AJ876" s="33">
        <v>114.93</v>
      </c>
      <c r="AK876" s="33">
        <f>MIN(CalcoliFV!$AN$7,CalcoliFV!$AO$7+MAX(0,180-AJ876)+4)</f>
        <v>110</v>
      </c>
    </row>
    <row r="877" spans="35:37" x14ac:dyDescent="0.3">
      <c r="AI877" s="32">
        <f t="shared" si="51"/>
        <v>45328.416666664547</v>
      </c>
      <c r="AJ877" s="33">
        <v>108.97</v>
      </c>
      <c r="AK877" s="33">
        <f>MIN(CalcoliFV!$AN$7,CalcoliFV!$AO$7+MAX(0,180-AJ877)+4)</f>
        <v>110</v>
      </c>
    </row>
    <row r="878" spans="35:37" x14ac:dyDescent="0.3">
      <c r="AI878" s="32">
        <f t="shared" si="51"/>
        <v>45328.458333331211</v>
      </c>
      <c r="AJ878" s="33">
        <v>98</v>
      </c>
      <c r="AK878" s="33">
        <f>MIN(CalcoliFV!$AN$7,CalcoliFV!$AO$7+MAX(0,180-AJ878)+4)</f>
        <v>110</v>
      </c>
    </row>
    <row r="879" spans="35:37" x14ac:dyDescent="0.3">
      <c r="AI879" s="32">
        <f t="shared" si="51"/>
        <v>45328.499999997875</v>
      </c>
      <c r="AJ879" s="33">
        <v>78.5</v>
      </c>
      <c r="AK879" s="33">
        <f>MIN(CalcoliFV!$AN$7,CalcoliFV!$AO$7+MAX(0,180-AJ879)+4)</f>
        <v>110</v>
      </c>
    </row>
    <row r="880" spans="35:37" x14ac:dyDescent="0.3">
      <c r="AI880" s="32">
        <f t="shared" si="51"/>
        <v>45328.54166666454</v>
      </c>
      <c r="AJ880" s="33">
        <v>78.5</v>
      </c>
      <c r="AK880" s="33">
        <f>MIN(CalcoliFV!$AN$7,CalcoliFV!$AO$7+MAX(0,180-AJ880)+4)</f>
        <v>110</v>
      </c>
    </row>
    <row r="881" spans="35:37" x14ac:dyDescent="0.3">
      <c r="AI881" s="32">
        <f t="shared" si="51"/>
        <v>45328.583333331204</v>
      </c>
      <c r="AJ881" s="33">
        <v>65.38</v>
      </c>
      <c r="AK881" s="33">
        <f>MIN(CalcoliFV!$AN$7,CalcoliFV!$AO$7+MAX(0,180-AJ881)+4)</f>
        <v>110</v>
      </c>
    </row>
    <row r="882" spans="35:37" x14ac:dyDescent="0.3">
      <c r="AI882" s="32">
        <f t="shared" si="51"/>
        <v>45328.624999997868</v>
      </c>
      <c r="AJ882" s="33">
        <v>92.5</v>
      </c>
      <c r="AK882" s="33">
        <f>MIN(CalcoliFV!$AN$7,CalcoliFV!$AO$7+MAX(0,180-AJ882)+4)</f>
        <v>110</v>
      </c>
    </row>
    <row r="883" spans="35:37" x14ac:dyDescent="0.3">
      <c r="AI883" s="32">
        <f t="shared" si="51"/>
        <v>45328.666666664532</v>
      </c>
      <c r="AJ883" s="33">
        <v>98.42</v>
      </c>
      <c r="AK883" s="33">
        <f>MIN(CalcoliFV!$AN$7,CalcoliFV!$AO$7+MAX(0,180-AJ883)+4)</f>
        <v>110</v>
      </c>
    </row>
    <row r="884" spans="35:37" x14ac:dyDescent="0.3">
      <c r="AI884" s="32">
        <f t="shared" si="51"/>
        <v>45328.708333331197</v>
      </c>
      <c r="AJ884" s="33">
        <v>105</v>
      </c>
      <c r="AK884" s="33">
        <f>MIN(CalcoliFV!$AN$7,CalcoliFV!$AO$7+MAX(0,180-AJ884)+4)</f>
        <v>110</v>
      </c>
    </row>
    <row r="885" spans="35:37" x14ac:dyDescent="0.3">
      <c r="AI885" s="32">
        <f t="shared" si="51"/>
        <v>45328.749999997861</v>
      </c>
      <c r="AJ885" s="33">
        <v>114.42</v>
      </c>
      <c r="AK885" s="33">
        <f>MIN(CalcoliFV!$AN$7,CalcoliFV!$AO$7+MAX(0,180-AJ885)+4)</f>
        <v>110</v>
      </c>
    </row>
    <row r="886" spans="35:37" x14ac:dyDescent="0.3">
      <c r="AI886" s="32">
        <f t="shared" si="51"/>
        <v>45328.791666664525</v>
      </c>
      <c r="AJ886" s="33">
        <v>120</v>
      </c>
      <c r="AK886" s="33">
        <f>MIN(CalcoliFV!$AN$7,CalcoliFV!$AO$7+MAX(0,180-AJ886)+4)</f>
        <v>110</v>
      </c>
    </row>
    <row r="887" spans="35:37" x14ac:dyDescent="0.3">
      <c r="AI887" s="32">
        <f t="shared" si="51"/>
        <v>45328.833333331189</v>
      </c>
      <c r="AJ887" s="33">
        <v>117</v>
      </c>
      <c r="AK887" s="33">
        <f>MIN(CalcoliFV!$AN$7,CalcoliFV!$AO$7+MAX(0,180-AJ887)+4)</f>
        <v>110</v>
      </c>
    </row>
    <row r="888" spans="35:37" x14ac:dyDescent="0.3">
      <c r="AI888" s="32">
        <f t="shared" si="51"/>
        <v>45328.874999997854</v>
      </c>
      <c r="AJ888" s="33">
        <v>109.32</v>
      </c>
      <c r="AK888" s="33">
        <f>MIN(CalcoliFV!$AN$7,CalcoliFV!$AO$7+MAX(0,180-AJ888)+4)</f>
        <v>110</v>
      </c>
    </row>
    <row r="889" spans="35:37" x14ac:dyDescent="0.3">
      <c r="AI889" s="32">
        <f t="shared" si="51"/>
        <v>45328.916666664518</v>
      </c>
      <c r="AJ889" s="33">
        <v>101.1</v>
      </c>
      <c r="AK889" s="33">
        <f>MIN(CalcoliFV!$AN$7,CalcoliFV!$AO$7+MAX(0,180-AJ889)+4)</f>
        <v>110</v>
      </c>
    </row>
    <row r="890" spans="35:37" x14ac:dyDescent="0.3">
      <c r="AI890" s="32">
        <f t="shared" si="51"/>
        <v>45328.958333331182</v>
      </c>
      <c r="AJ890" s="33">
        <v>98</v>
      </c>
      <c r="AK890" s="33">
        <f>MIN(CalcoliFV!$AN$7,CalcoliFV!$AO$7+MAX(0,180-AJ890)+4)</f>
        <v>110</v>
      </c>
    </row>
    <row r="891" spans="35:37" x14ac:dyDescent="0.3">
      <c r="AI891" s="32">
        <f t="shared" si="51"/>
        <v>45328.999999997846</v>
      </c>
      <c r="AJ891" s="33">
        <v>91.72</v>
      </c>
      <c r="AK891" s="33">
        <f>MIN(CalcoliFV!$AN$7,CalcoliFV!$AO$7+MAX(0,180-AJ891)+4)</f>
        <v>110</v>
      </c>
    </row>
    <row r="892" spans="35:37" x14ac:dyDescent="0.3">
      <c r="AI892" s="32">
        <f t="shared" si="51"/>
        <v>45329.041666664511</v>
      </c>
      <c r="AJ892" s="33">
        <v>90.27</v>
      </c>
      <c r="AK892" s="33">
        <f>MIN(CalcoliFV!$AN$7,CalcoliFV!$AO$7+MAX(0,180-AJ892)+4)</f>
        <v>110</v>
      </c>
    </row>
    <row r="893" spans="35:37" x14ac:dyDescent="0.3">
      <c r="AI893" s="32">
        <f t="shared" si="51"/>
        <v>45329.083333331175</v>
      </c>
      <c r="AJ893" s="33">
        <v>86.25</v>
      </c>
      <c r="AK893" s="33">
        <f>MIN(CalcoliFV!$AN$7,CalcoliFV!$AO$7+MAX(0,180-AJ893)+4)</f>
        <v>110</v>
      </c>
    </row>
    <row r="894" spans="35:37" x14ac:dyDescent="0.3">
      <c r="AI894" s="32">
        <f t="shared" si="51"/>
        <v>45329.124999997839</v>
      </c>
      <c r="AJ894" s="33">
        <v>85.76</v>
      </c>
      <c r="AK894" s="33">
        <f>MIN(CalcoliFV!$AN$7,CalcoliFV!$AO$7+MAX(0,180-AJ894)+4)</f>
        <v>110</v>
      </c>
    </row>
    <row r="895" spans="35:37" x14ac:dyDescent="0.3">
      <c r="AI895" s="32">
        <f t="shared" si="51"/>
        <v>45329.166666664503</v>
      </c>
      <c r="AJ895" s="33">
        <v>85.96</v>
      </c>
      <c r="AK895" s="33">
        <f>MIN(CalcoliFV!$AN$7,CalcoliFV!$AO$7+MAX(0,180-AJ895)+4)</f>
        <v>110</v>
      </c>
    </row>
    <row r="896" spans="35:37" x14ac:dyDescent="0.3">
      <c r="AI896" s="32">
        <f t="shared" si="51"/>
        <v>45329.208333331168</v>
      </c>
      <c r="AJ896" s="33">
        <v>85.96</v>
      </c>
      <c r="AK896" s="33">
        <f>MIN(CalcoliFV!$AN$7,CalcoliFV!$AO$7+MAX(0,180-AJ896)+4)</f>
        <v>110</v>
      </c>
    </row>
    <row r="897" spans="35:37" x14ac:dyDescent="0.3">
      <c r="AI897" s="32">
        <f t="shared" si="51"/>
        <v>45329.249999997832</v>
      </c>
      <c r="AJ897" s="33">
        <v>87.18</v>
      </c>
      <c r="AK897" s="33">
        <f>MIN(CalcoliFV!$AN$7,CalcoliFV!$AO$7+MAX(0,180-AJ897)+4)</f>
        <v>110</v>
      </c>
    </row>
    <row r="898" spans="35:37" x14ac:dyDescent="0.3">
      <c r="AI898" s="32">
        <f t="shared" si="51"/>
        <v>45329.291666664496</v>
      </c>
      <c r="AJ898" s="33">
        <v>99.99</v>
      </c>
      <c r="AK898" s="33">
        <f>MIN(CalcoliFV!$AN$7,CalcoliFV!$AO$7+MAX(0,180-AJ898)+4)</f>
        <v>110</v>
      </c>
    </row>
    <row r="899" spans="35:37" x14ac:dyDescent="0.3">
      <c r="AI899" s="32">
        <f t="shared" si="51"/>
        <v>45329.33333333116</v>
      </c>
      <c r="AJ899" s="33">
        <v>120.89</v>
      </c>
      <c r="AK899" s="33">
        <f>MIN(CalcoliFV!$AN$7,CalcoliFV!$AO$7+MAX(0,180-AJ899)+4)</f>
        <v>110</v>
      </c>
    </row>
    <row r="900" spans="35:37" x14ac:dyDescent="0.3">
      <c r="AI900" s="32">
        <f t="shared" si="51"/>
        <v>45329.374999997824</v>
      </c>
      <c r="AJ900" s="33">
        <v>155.1</v>
      </c>
      <c r="AK900" s="33">
        <f>MIN(CalcoliFV!$AN$7,CalcoliFV!$AO$7+MAX(0,180-AJ900)+4)</f>
        <v>98.9</v>
      </c>
    </row>
    <row r="901" spans="35:37" x14ac:dyDescent="0.3">
      <c r="AI901" s="32">
        <f t="shared" ref="AI901:AI964" si="52">AI900+1/24</f>
        <v>45329.416666664489</v>
      </c>
      <c r="AJ901" s="33">
        <v>143</v>
      </c>
      <c r="AK901" s="33">
        <f>MIN(CalcoliFV!$AN$7,CalcoliFV!$AO$7+MAX(0,180-AJ901)+4)</f>
        <v>110</v>
      </c>
    </row>
    <row r="902" spans="35:37" x14ac:dyDescent="0.3">
      <c r="AI902" s="32">
        <f t="shared" si="52"/>
        <v>45329.458333331153</v>
      </c>
      <c r="AJ902" s="33">
        <v>111.36</v>
      </c>
      <c r="AK902" s="33">
        <f>MIN(CalcoliFV!$AN$7,CalcoliFV!$AO$7+MAX(0,180-AJ902)+4)</f>
        <v>110</v>
      </c>
    </row>
    <row r="903" spans="35:37" x14ac:dyDescent="0.3">
      <c r="AI903" s="32">
        <f t="shared" si="52"/>
        <v>45329.499999997817</v>
      </c>
      <c r="AJ903" s="33">
        <v>100.3</v>
      </c>
      <c r="AK903" s="33">
        <f>MIN(CalcoliFV!$AN$7,CalcoliFV!$AO$7+MAX(0,180-AJ903)+4)</f>
        <v>110</v>
      </c>
    </row>
    <row r="904" spans="35:37" x14ac:dyDescent="0.3">
      <c r="AI904" s="32">
        <f t="shared" si="52"/>
        <v>45329.541666664481</v>
      </c>
      <c r="AJ904" s="33">
        <v>96.26</v>
      </c>
      <c r="AK904" s="33">
        <f>MIN(CalcoliFV!$AN$7,CalcoliFV!$AO$7+MAX(0,180-AJ904)+4)</f>
        <v>110</v>
      </c>
    </row>
    <row r="905" spans="35:37" x14ac:dyDescent="0.3">
      <c r="AI905" s="32">
        <f t="shared" si="52"/>
        <v>45329.583333331146</v>
      </c>
      <c r="AJ905" s="33">
        <v>95</v>
      </c>
      <c r="AK905" s="33">
        <f>MIN(CalcoliFV!$AN$7,CalcoliFV!$AO$7+MAX(0,180-AJ905)+4)</f>
        <v>110</v>
      </c>
    </row>
    <row r="906" spans="35:37" x14ac:dyDescent="0.3">
      <c r="AI906" s="32">
        <f t="shared" si="52"/>
        <v>45329.62499999781</v>
      </c>
      <c r="AJ906" s="33">
        <v>97.17</v>
      </c>
      <c r="AK906" s="33">
        <f>MIN(CalcoliFV!$AN$7,CalcoliFV!$AO$7+MAX(0,180-AJ906)+4)</f>
        <v>110</v>
      </c>
    </row>
    <row r="907" spans="35:37" x14ac:dyDescent="0.3">
      <c r="AI907" s="32">
        <f t="shared" si="52"/>
        <v>45329.666666664474</v>
      </c>
      <c r="AJ907" s="33">
        <v>100</v>
      </c>
      <c r="AK907" s="33">
        <f>MIN(CalcoliFV!$AN$7,CalcoliFV!$AO$7+MAX(0,180-AJ907)+4)</f>
        <v>110</v>
      </c>
    </row>
    <row r="908" spans="35:37" x14ac:dyDescent="0.3">
      <c r="AI908" s="32">
        <f t="shared" si="52"/>
        <v>45329.708333331138</v>
      </c>
      <c r="AJ908" s="33">
        <v>115</v>
      </c>
      <c r="AK908" s="33">
        <f>MIN(CalcoliFV!$AN$7,CalcoliFV!$AO$7+MAX(0,180-AJ908)+4)</f>
        <v>110</v>
      </c>
    </row>
    <row r="909" spans="35:37" x14ac:dyDescent="0.3">
      <c r="AI909" s="32">
        <f t="shared" si="52"/>
        <v>45329.749999997803</v>
      </c>
      <c r="AJ909" s="33">
        <v>131.47999999999999</v>
      </c>
      <c r="AK909" s="33">
        <f>MIN(CalcoliFV!$AN$7,CalcoliFV!$AO$7+MAX(0,180-AJ909)+4)</f>
        <v>110</v>
      </c>
    </row>
    <row r="910" spans="35:37" x14ac:dyDescent="0.3">
      <c r="AI910" s="32">
        <f t="shared" si="52"/>
        <v>45329.791666664467</v>
      </c>
      <c r="AJ910" s="33">
        <v>140</v>
      </c>
      <c r="AK910" s="33">
        <f>MIN(CalcoliFV!$AN$7,CalcoliFV!$AO$7+MAX(0,180-AJ910)+4)</f>
        <v>110</v>
      </c>
    </row>
    <row r="911" spans="35:37" x14ac:dyDescent="0.3">
      <c r="AI911" s="32">
        <f t="shared" si="52"/>
        <v>45329.833333331131</v>
      </c>
      <c r="AJ911" s="33">
        <v>131.47999999999999</v>
      </c>
      <c r="AK911" s="33">
        <f>MIN(CalcoliFV!$AN$7,CalcoliFV!$AO$7+MAX(0,180-AJ911)+4)</f>
        <v>110</v>
      </c>
    </row>
    <row r="912" spans="35:37" x14ac:dyDescent="0.3">
      <c r="AI912" s="32">
        <f t="shared" si="52"/>
        <v>45329.874999997795</v>
      </c>
      <c r="AJ912" s="33">
        <v>117.55</v>
      </c>
      <c r="AK912" s="33">
        <f>MIN(CalcoliFV!$AN$7,CalcoliFV!$AO$7+MAX(0,180-AJ912)+4)</f>
        <v>110</v>
      </c>
    </row>
    <row r="913" spans="35:37" x14ac:dyDescent="0.3">
      <c r="AI913" s="32">
        <f t="shared" si="52"/>
        <v>45329.91666666446</v>
      </c>
      <c r="AJ913" s="33">
        <v>100.43</v>
      </c>
      <c r="AK913" s="33">
        <f>MIN(CalcoliFV!$AN$7,CalcoliFV!$AO$7+MAX(0,180-AJ913)+4)</f>
        <v>110</v>
      </c>
    </row>
    <row r="914" spans="35:37" x14ac:dyDescent="0.3">
      <c r="AI914" s="32">
        <f t="shared" si="52"/>
        <v>45329.958333331124</v>
      </c>
      <c r="AJ914" s="33">
        <v>97</v>
      </c>
      <c r="AK914" s="33">
        <f>MIN(CalcoliFV!$AN$7,CalcoliFV!$AO$7+MAX(0,180-AJ914)+4)</f>
        <v>110</v>
      </c>
    </row>
    <row r="915" spans="35:37" x14ac:dyDescent="0.3">
      <c r="AI915" s="32">
        <f t="shared" si="52"/>
        <v>45329.999999997788</v>
      </c>
      <c r="AJ915" s="33">
        <v>96.55</v>
      </c>
      <c r="AK915" s="33">
        <f>MIN(CalcoliFV!$AN$7,CalcoliFV!$AO$7+MAX(0,180-AJ915)+4)</f>
        <v>110</v>
      </c>
    </row>
    <row r="916" spans="35:37" x14ac:dyDescent="0.3">
      <c r="AI916" s="32">
        <f t="shared" si="52"/>
        <v>45330.041666664452</v>
      </c>
      <c r="AJ916" s="33">
        <v>77.17</v>
      </c>
      <c r="AK916" s="33">
        <f>MIN(CalcoliFV!$AN$7,CalcoliFV!$AO$7+MAX(0,180-AJ916)+4)</f>
        <v>110</v>
      </c>
    </row>
    <row r="917" spans="35:37" x14ac:dyDescent="0.3">
      <c r="AI917" s="32">
        <f t="shared" si="52"/>
        <v>45330.083333331117</v>
      </c>
      <c r="AJ917" s="33">
        <v>73.204030000000003</v>
      </c>
      <c r="AK917" s="33">
        <f>MIN(CalcoliFV!$AN$7,CalcoliFV!$AO$7+MAX(0,180-AJ917)+4)</f>
        <v>110</v>
      </c>
    </row>
    <row r="918" spans="35:37" x14ac:dyDescent="0.3">
      <c r="AI918" s="32">
        <f t="shared" si="52"/>
        <v>45330.124999997781</v>
      </c>
      <c r="AJ918" s="33">
        <v>72.152699999999996</v>
      </c>
      <c r="AK918" s="33">
        <f>MIN(CalcoliFV!$AN$7,CalcoliFV!$AO$7+MAX(0,180-AJ918)+4)</f>
        <v>110</v>
      </c>
    </row>
    <row r="919" spans="35:37" x14ac:dyDescent="0.3">
      <c r="AI919" s="32">
        <f t="shared" si="52"/>
        <v>45330.166666664445</v>
      </c>
      <c r="AJ919" s="33">
        <v>70.250720000000001</v>
      </c>
      <c r="AK919" s="33">
        <f>MIN(CalcoliFV!$AN$7,CalcoliFV!$AO$7+MAX(0,180-AJ919)+4)</f>
        <v>110</v>
      </c>
    </row>
    <row r="920" spans="35:37" x14ac:dyDescent="0.3">
      <c r="AI920" s="32">
        <f t="shared" si="52"/>
        <v>45330.208333331109</v>
      </c>
      <c r="AJ920" s="33">
        <v>70.81</v>
      </c>
      <c r="AK920" s="33">
        <f>MIN(CalcoliFV!$AN$7,CalcoliFV!$AO$7+MAX(0,180-AJ920)+4)</f>
        <v>110</v>
      </c>
    </row>
    <row r="921" spans="35:37" x14ac:dyDescent="0.3">
      <c r="AI921" s="32">
        <f t="shared" si="52"/>
        <v>45330.249999997774</v>
      </c>
      <c r="AJ921" s="33">
        <v>76.5</v>
      </c>
      <c r="AK921" s="33">
        <f>MIN(CalcoliFV!$AN$7,CalcoliFV!$AO$7+MAX(0,180-AJ921)+4)</f>
        <v>110</v>
      </c>
    </row>
    <row r="922" spans="35:37" x14ac:dyDescent="0.3">
      <c r="AI922" s="32">
        <f t="shared" si="52"/>
        <v>45330.291666664438</v>
      </c>
      <c r="AJ922" s="33">
        <v>96.1</v>
      </c>
      <c r="AK922" s="33">
        <f>MIN(CalcoliFV!$AN$7,CalcoliFV!$AO$7+MAX(0,180-AJ922)+4)</f>
        <v>110</v>
      </c>
    </row>
    <row r="923" spans="35:37" x14ac:dyDescent="0.3">
      <c r="AI923" s="32">
        <f t="shared" si="52"/>
        <v>45330.333333331102</v>
      </c>
      <c r="AJ923" s="33">
        <v>106.82</v>
      </c>
      <c r="AK923" s="33">
        <f>MIN(CalcoliFV!$AN$7,CalcoliFV!$AO$7+MAX(0,180-AJ923)+4)</f>
        <v>110</v>
      </c>
    </row>
    <row r="924" spans="35:37" x14ac:dyDescent="0.3">
      <c r="AI924" s="32">
        <f t="shared" si="52"/>
        <v>45330.374999997766</v>
      </c>
      <c r="AJ924" s="33">
        <v>125.94</v>
      </c>
      <c r="AK924" s="33">
        <f>MIN(CalcoliFV!$AN$7,CalcoliFV!$AO$7+MAX(0,180-AJ924)+4)</f>
        <v>110</v>
      </c>
    </row>
    <row r="925" spans="35:37" x14ac:dyDescent="0.3">
      <c r="AI925" s="32">
        <f t="shared" si="52"/>
        <v>45330.416666664431</v>
      </c>
      <c r="AJ925" s="33">
        <v>110</v>
      </c>
      <c r="AK925" s="33">
        <f>MIN(CalcoliFV!$AN$7,CalcoliFV!$AO$7+MAX(0,180-AJ925)+4)</f>
        <v>110</v>
      </c>
    </row>
    <row r="926" spans="35:37" x14ac:dyDescent="0.3">
      <c r="AI926" s="32">
        <f t="shared" si="52"/>
        <v>45330.458333331095</v>
      </c>
      <c r="AJ926" s="33">
        <v>94</v>
      </c>
      <c r="AK926" s="33">
        <f>MIN(CalcoliFV!$AN$7,CalcoliFV!$AO$7+MAX(0,180-AJ926)+4)</f>
        <v>110</v>
      </c>
    </row>
    <row r="927" spans="35:37" x14ac:dyDescent="0.3">
      <c r="AI927" s="32">
        <f t="shared" si="52"/>
        <v>45330.499999997759</v>
      </c>
      <c r="AJ927" s="33">
        <v>76.5</v>
      </c>
      <c r="AK927" s="33">
        <f>MIN(CalcoliFV!$AN$7,CalcoliFV!$AO$7+MAX(0,180-AJ927)+4)</f>
        <v>110</v>
      </c>
    </row>
    <row r="928" spans="35:37" x14ac:dyDescent="0.3">
      <c r="AI928" s="32">
        <f t="shared" si="52"/>
        <v>45330.541666664423</v>
      </c>
      <c r="AJ928" s="33">
        <v>76.260000000000005</v>
      </c>
      <c r="AK928" s="33">
        <f>MIN(CalcoliFV!$AN$7,CalcoliFV!$AO$7+MAX(0,180-AJ928)+4)</f>
        <v>110</v>
      </c>
    </row>
    <row r="929" spans="35:37" x14ac:dyDescent="0.3">
      <c r="AI929" s="32">
        <f t="shared" si="52"/>
        <v>45330.583333331087</v>
      </c>
      <c r="AJ929" s="33">
        <v>71.641980000000004</v>
      </c>
      <c r="AK929" s="33">
        <f>MIN(CalcoliFV!$AN$7,CalcoliFV!$AO$7+MAX(0,180-AJ929)+4)</f>
        <v>110</v>
      </c>
    </row>
    <row r="930" spans="35:37" x14ac:dyDescent="0.3">
      <c r="AI930" s="32">
        <f t="shared" si="52"/>
        <v>45330.624999997752</v>
      </c>
      <c r="AJ930" s="33">
        <v>89.231949999999998</v>
      </c>
      <c r="AK930" s="33">
        <f>MIN(CalcoliFV!$AN$7,CalcoliFV!$AO$7+MAX(0,180-AJ930)+4)</f>
        <v>110</v>
      </c>
    </row>
    <row r="931" spans="35:37" x14ac:dyDescent="0.3">
      <c r="AI931" s="32">
        <f t="shared" si="52"/>
        <v>45330.666666664416</v>
      </c>
      <c r="AJ931" s="33">
        <v>95.345010000000002</v>
      </c>
      <c r="AK931" s="33">
        <f>MIN(CalcoliFV!$AN$7,CalcoliFV!$AO$7+MAX(0,180-AJ931)+4)</f>
        <v>110</v>
      </c>
    </row>
    <row r="932" spans="35:37" x14ac:dyDescent="0.3">
      <c r="AI932" s="32">
        <f t="shared" si="52"/>
        <v>45330.70833333108</v>
      </c>
      <c r="AJ932" s="33">
        <v>100</v>
      </c>
      <c r="AK932" s="33">
        <f>MIN(CalcoliFV!$AN$7,CalcoliFV!$AO$7+MAX(0,180-AJ932)+4)</f>
        <v>110</v>
      </c>
    </row>
    <row r="933" spans="35:37" x14ac:dyDescent="0.3">
      <c r="AI933" s="32">
        <f t="shared" si="52"/>
        <v>45330.749999997744</v>
      </c>
      <c r="AJ933" s="33">
        <v>114</v>
      </c>
      <c r="AK933" s="33">
        <f>MIN(CalcoliFV!$AN$7,CalcoliFV!$AO$7+MAX(0,180-AJ933)+4)</f>
        <v>110</v>
      </c>
    </row>
    <row r="934" spans="35:37" x14ac:dyDescent="0.3">
      <c r="AI934" s="32">
        <f t="shared" si="52"/>
        <v>45330.791666664409</v>
      </c>
      <c r="AJ934" s="33">
        <v>127.39</v>
      </c>
      <c r="AK934" s="33">
        <f>MIN(CalcoliFV!$AN$7,CalcoliFV!$AO$7+MAX(0,180-AJ934)+4)</f>
        <v>110</v>
      </c>
    </row>
    <row r="935" spans="35:37" x14ac:dyDescent="0.3">
      <c r="AI935" s="32">
        <f t="shared" si="52"/>
        <v>45330.833333331073</v>
      </c>
      <c r="AJ935" s="33">
        <v>120.37</v>
      </c>
      <c r="AK935" s="33">
        <f>MIN(CalcoliFV!$AN$7,CalcoliFV!$AO$7+MAX(0,180-AJ935)+4)</f>
        <v>110</v>
      </c>
    </row>
    <row r="936" spans="35:37" x14ac:dyDescent="0.3">
      <c r="AI936" s="32">
        <f t="shared" si="52"/>
        <v>45330.874999997737</v>
      </c>
      <c r="AJ936" s="33">
        <v>105</v>
      </c>
      <c r="AK936" s="33">
        <f>MIN(CalcoliFV!$AN$7,CalcoliFV!$AO$7+MAX(0,180-AJ936)+4)</f>
        <v>110</v>
      </c>
    </row>
    <row r="937" spans="35:37" x14ac:dyDescent="0.3">
      <c r="AI937" s="32">
        <f t="shared" si="52"/>
        <v>45330.916666664401</v>
      </c>
      <c r="AJ937" s="33">
        <v>98</v>
      </c>
      <c r="AK937" s="33">
        <f>MIN(CalcoliFV!$AN$7,CalcoliFV!$AO$7+MAX(0,180-AJ937)+4)</f>
        <v>110</v>
      </c>
    </row>
    <row r="938" spans="35:37" x14ac:dyDescent="0.3">
      <c r="AI938" s="32">
        <f t="shared" si="52"/>
        <v>45330.958333331066</v>
      </c>
      <c r="AJ938" s="33">
        <v>94.49</v>
      </c>
      <c r="AK938" s="33">
        <f>MIN(CalcoliFV!$AN$7,CalcoliFV!$AO$7+MAX(0,180-AJ938)+4)</f>
        <v>110</v>
      </c>
    </row>
    <row r="939" spans="35:37" x14ac:dyDescent="0.3">
      <c r="AI939" s="32">
        <f t="shared" si="52"/>
        <v>45330.99999999773</v>
      </c>
      <c r="AJ939" s="33">
        <v>83.37</v>
      </c>
      <c r="AK939" s="33">
        <f>MIN(CalcoliFV!$AN$7,CalcoliFV!$AO$7+MAX(0,180-AJ939)+4)</f>
        <v>110</v>
      </c>
    </row>
    <row r="940" spans="35:37" x14ac:dyDescent="0.3">
      <c r="AI940" s="32">
        <f t="shared" si="52"/>
        <v>45331.041666664394</v>
      </c>
      <c r="AJ940" s="33">
        <v>85.27</v>
      </c>
      <c r="AK940" s="33">
        <f>MIN(CalcoliFV!$AN$7,CalcoliFV!$AO$7+MAX(0,180-AJ940)+4)</f>
        <v>110</v>
      </c>
    </row>
    <row r="941" spans="35:37" x14ac:dyDescent="0.3">
      <c r="AI941" s="32">
        <f t="shared" si="52"/>
        <v>45331.083333331058</v>
      </c>
      <c r="AJ941" s="33">
        <v>75.05</v>
      </c>
      <c r="AK941" s="33">
        <f>MIN(CalcoliFV!$AN$7,CalcoliFV!$AO$7+MAX(0,180-AJ941)+4)</f>
        <v>110</v>
      </c>
    </row>
    <row r="942" spans="35:37" x14ac:dyDescent="0.3">
      <c r="AI942" s="32">
        <f t="shared" si="52"/>
        <v>45331.124999997723</v>
      </c>
      <c r="AJ942" s="33">
        <v>73.84</v>
      </c>
      <c r="AK942" s="33">
        <f>MIN(CalcoliFV!$AN$7,CalcoliFV!$AO$7+MAX(0,180-AJ942)+4)</f>
        <v>110</v>
      </c>
    </row>
    <row r="943" spans="35:37" x14ac:dyDescent="0.3">
      <c r="AI943" s="32">
        <f t="shared" si="52"/>
        <v>45331.166666664387</v>
      </c>
      <c r="AJ943" s="33">
        <v>71.5899</v>
      </c>
      <c r="AK943" s="33">
        <f>MIN(CalcoliFV!$AN$7,CalcoliFV!$AO$7+MAX(0,180-AJ943)+4)</f>
        <v>110</v>
      </c>
    </row>
    <row r="944" spans="35:37" x14ac:dyDescent="0.3">
      <c r="AI944" s="32">
        <f t="shared" si="52"/>
        <v>45331.208333331051</v>
      </c>
      <c r="AJ944" s="33">
        <v>71.73</v>
      </c>
      <c r="AK944" s="33">
        <f>MIN(CalcoliFV!$AN$7,CalcoliFV!$AO$7+MAX(0,180-AJ944)+4)</f>
        <v>110</v>
      </c>
    </row>
    <row r="945" spans="35:37" x14ac:dyDescent="0.3">
      <c r="AI945" s="32">
        <f t="shared" si="52"/>
        <v>45331.249999997715</v>
      </c>
      <c r="AJ945" s="33">
        <v>76.73</v>
      </c>
      <c r="AK945" s="33">
        <f>MIN(CalcoliFV!$AN$7,CalcoliFV!$AO$7+MAX(0,180-AJ945)+4)</f>
        <v>110</v>
      </c>
    </row>
    <row r="946" spans="35:37" x14ac:dyDescent="0.3">
      <c r="AI946" s="32">
        <f t="shared" si="52"/>
        <v>45331.29166666438</v>
      </c>
      <c r="AJ946" s="33">
        <v>95.76</v>
      </c>
      <c r="AK946" s="33">
        <f>MIN(CalcoliFV!$AN$7,CalcoliFV!$AO$7+MAX(0,180-AJ946)+4)</f>
        <v>110</v>
      </c>
    </row>
    <row r="947" spans="35:37" x14ac:dyDescent="0.3">
      <c r="AI947" s="32">
        <f t="shared" si="52"/>
        <v>45331.333333331044</v>
      </c>
      <c r="AJ947" s="33">
        <v>101</v>
      </c>
      <c r="AK947" s="33">
        <f>MIN(CalcoliFV!$AN$7,CalcoliFV!$AO$7+MAX(0,180-AJ947)+4)</f>
        <v>110</v>
      </c>
    </row>
    <row r="948" spans="35:37" x14ac:dyDescent="0.3">
      <c r="AI948" s="32">
        <f t="shared" si="52"/>
        <v>45331.374999997708</v>
      </c>
      <c r="AJ948" s="33">
        <v>109.2</v>
      </c>
      <c r="AK948" s="33">
        <f>MIN(CalcoliFV!$AN$7,CalcoliFV!$AO$7+MAX(0,180-AJ948)+4)</f>
        <v>110</v>
      </c>
    </row>
    <row r="949" spans="35:37" x14ac:dyDescent="0.3">
      <c r="AI949" s="32">
        <f t="shared" si="52"/>
        <v>45331.416666664372</v>
      </c>
      <c r="AJ949" s="33">
        <v>102.52</v>
      </c>
      <c r="AK949" s="33">
        <f>MIN(CalcoliFV!$AN$7,CalcoliFV!$AO$7+MAX(0,180-AJ949)+4)</f>
        <v>110</v>
      </c>
    </row>
    <row r="950" spans="35:37" x14ac:dyDescent="0.3">
      <c r="AI950" s="32">
        <f t="shared" si="52"/>
        <v>45331.458333331037</v>
      </c>
      <c r="AJ950" s="33">
        <v>91.6</v>
      </c>
      <c r="AK950" s="33">
        <f>MIN(CalcoliFV!$AN$7,CalcoliFV!$AO$7+MAX(0,180-AJ950)+4)</f>
        <v>110</v>
      </c>
    </row>
    <row r="951" spans="35:37" x14ac:dyDescent="0.3">
      <c r="AI951" s="32">
        <f t="shared" si="52"/>
        <v>45331.499999997701</v>
      </c>
      <c r="AJ951" s="33">
        <v>75.05</v>
      </c>
      <c r="AK951" s="33">
        <f>MIN(CalcoliFV!$AN$7,CalcoliFV!$AO$7+MAX(0,180-AJ951)+4)</f>
        <v>110</v>
      </c>
    </row>
    <row r="952" spans="35:37" x14ac:dyDescent="0.3">
      <c r="AI952" s="32">
        <f t="shared" si="52"/>
        <v>45331.541666664365</v>
      </c>
      <c r="AJ952" s="33">
        <v>75.05</v>
      </c>
      <c r="AK952" s="33">
        <f>MIN(CalcoliFV!$AN$7,CalcoliFV!$AO$7+MAX(0,180-AJ952)+4)</f>
        <v>110</v>
      </c>
    </row>
    <row r="953" spans="35:37" x14ac:dyDescent="0.3">
      <c r="AI953" s="32">
        <f t="shared" si="52"/>
        <v>45331.583333331029</v>
      </c>
      <c r="AJ953" s="33">
        <v>80</v>
      </c>
      <c r="AK953" s="33">
        <f>MIN(CalcoliFV!$AN$7,CalcoliFV!$AO$7+MAX(0,180-AJ953)+4)</f>
        <v>110</v>
      </c>
    </row>
    <row r="954" spans="35:37" x14ac:dyDescent="0.3">
      <c r="AI954" s="32">
        <f t="shared" si="52"/>
        <v>45331.624999997694</v>
      </c>
      <c r="AJ954" s="33">
        <v>96.7</v>
      </c>
      <c r="AK954" s="33">
        <f>MIN(CalcoliFV!$AN$7,CalcoliFV!$AO$7+MAX(0,180-AJ954)+4)</f>
        <v>110</v>
      </c>
    </row>
    <row r="955" spans="35:37" x14ac:dyDescent="0.3">
      <c r="AI955" s="32">
        <f t="shared" si="52"/>
        <v>45331.666666664358</v>
      </c>
      <c r="AJ955" s="33">
        <v>98</v>
      </c>
      <c r="AK955" s="33">
        <f>MIN(CalcoliFV!$AN$7,CalcoliFV!$AO$7+MAX(0,180-AJ955)+4)</f>
        <v>110</v>
      </c>
    </row>
    <row r="956" spans="35:37" x14ac:dyDescent="0.3">
      <c r="AI956" s="32">
        <f t="shared" si="52"/>
        <v>45331.708333331022</v>
      </c>
      <c r="AJ956" s="33">
        <v>103.58</v>
      </c>
      <c r="AK956" s="33">
        <f>MIN(CalcoliFV!$AN$7,CalcoliFV!$AO$7+MAX(0,180-AJ956)+4)</f>
        <v>110</v>
      </c>
    </row>
    <row r="957" spans="35:37" x14ac:dyDescent="0.3">
      <c r="AI957" s="32">
        <f t="shared" si="52"/>
        <v>45331.749999997686</v>
      </c>
      <c r="AJ957" s="33">
        <v>101.21</v>
      </c>
      <c r="AK957" s="33">
        <f>MIN(CalcoliFV!$AN$7,CalcoliFV!$AO$7+MAX(0,180-AJ957)+4)</f>
        <v>110</v>
      </c>
    </row>
    <row r="958" spans="35:37" x14ac:dyDescent="0.3">
      <c r="AI958" s="32">
        <f t="shared" si="52"/>
        <v>45331.79166666435</v>
      </c>
      <c r="AJ958" s="33">
        <v>110.11</v>
      </c>
      <c r="AK958" s="33">
        <f>MIN(CalcoliFV!$AN$7,CalcoliFV!$AO$7+MAX(0,180-AJ958)+4)</f>
        <v>110</v>
      </c>
    </row>
    <row r="959" spans="35:37" x14ac:dyDescent="0.3">
      <c r="AI959" s="32">
        <f t="shared" si="52"/>
        <v>45331.833333331015</v>
      </c>
      <c r="AJ959" s="33">
        <v>102.35</v>
      </c>
      <c r="AK959" s="33">
        <f>MIN(CalcoliFV!$AN$7,CalcoliFV!$AO$7+MAX(0,180-AJ959)+4)</f>
        <v>110</v>
      </c>
    </row>
    <row r="960" spans="35:37" x14ac:dyDescent="0.3">
      <c r="AI960" s="32">
        <f t="shared" si="52"/>
        <v>45331.874999997679</v>
      </c>
      <c r="AJ960" s="33">
        <v>98.1</v>
      </c>
      <c r="AK960" s="33">
        <f>MIN(CalcoliFV!$AN$7,CalcoliFV!$AO$7+MAX(0,180-AJ960)+4)</f>
        <v>110</v>
      </c>
    </row>
    <row r="961" spans="35:37" x14ac:dyDescent="0.3">
      <c r="AI961" s="32">
        <f t="shared" si="52"/>
        <v>45331.916666664343</v>
      </c>
      <c r="AJ961" s="33">
        <v>96.6</v>
      </c>
      <c r="AK961" s="33">
        <f>MIN(CalcoliFV!$AN$7,CalcoliFV!$AO$7+MAX(0,180-AJ961)+4)</f>
        <v>110</v>
      </c>
    </row>
    <row r="962" spans="35:37" x14ac:dyDescent="0.3">
      <c r="AI962" s="32">
        <f t="shared" si="52"/>
        <v>45331.958333331007</v>
      </c>
      <c r="AJ962" s="33">
        <v>86.07</v>
      </c>
      <c r="AK962" s="33">
        <f>MIN(CalcoliFV!$AN$7,CalcoliFV!$AO$7+MAX(0,180-AJ962)+4)</f>
        <v>110</v>
      </c>
    </row>
    <row r="963" spans="35:37" x14ac:dyDescent="0.3">
      <c r="AI963" s="32">
        <f t="shared" si="52"/>
        <v>45331.999999997672</v>
      </c>
      <c r="AJ963" s="33">
        <v>77.099999999999994</v>
      </c>
      <c r="AK963" s="33">
        <f>MIN(CalcoliFV!$AN$7,CalcoliFV!$AO$7+MAX(0,180-AJ963)+4)</f>
        <v>110</v>
      </c>
    </row>
    <row r="964" spans="35:37" x14ac:dyDescent="0.3">
      <c r="AI964" s="32">
        <f t="shared" si="52"/>
        <v>45332.041666664336</v>
      </c>
      <c r="AJ964" s="33">
        <v>91.1</v>
      </c>
      <c r="AK964" s="33">
        <f>MIN(CalcoliFV!$AN$7,CalcoliFV!$AO$7+MAX(0,180-AJ964)+4)</f>
        <v>110</v>
      </c>
    </row>
    <row r="965" spans="35:37" x14ac:dyDescent="0.3">
      <c r="AI965" s="32">
        <f t="shared" ref="AI965:AI1028" si="53">AI964+1/24</f>
        <v>45332.083333331</v>
      </c>
      <c r="AJ965" s="33">
        <v>81.900000000000006</v>
      </c>
      <c r="AK965" s="33">
        <f>MIN(CalcoliFV!$AN$7,CalcoliFV!$AO$7+MAX(0,180-AJ965)+4)</f>
        <v>110</v>
      </c>
    </row>
    <row r="966" spans="35:37" x14ac:dyDescent="0.3">
      <c r="AI966" s="32">
        <f t="shared" si="53"/>
        <v>45332.124999997664</v>
      </c>
      <c r="AJ966" s="33">
        <v>71.13</v>
      </c>
      <c r="AK966" s="33">
        <f>MIN(CalcoliFV!$AN$7,CalcoliFV!$AO$7+MAX(0,180-AJ966)+4)</f>
        <v>110</v>
      </c>
    </row>
    <row r="967" spans="35:37" x14ac:dyDescent="0.3">
      <c r="AI967" s="32">
        <f t="shared" si="53"/>
        <v>45332.166666664329</v>
      </c>
      <c r="AJ967" s="33">
        <v>64.387630000000001</v>
      </c>
      <c r="AK967" s="33">
        <f>MIN(CalcoliFV!$AN$7,CalcoliFV!$AO$7+MAX(0,180-AJ967)+4)</f>
        <v>110</v>
      </c>
    </row>
    <row r="968" spans="35:37" x14ac:dyDescent="0.3">
      <c r="AI968" s="32">
        <f t="shared" si="53"/>
        <v>45332.208333330993</v>
      </c>
      <c r="AJ968" s="33">
        <v>64.413640000000001</v>
      </c>
      <c r="AK968" s="33">
        <f>MIN(CalcoliFV!$AN$7,CalcoliFV!$AO$7+MAX(0,180-AJ968)+4)</f>
        <v>110</v>
      </c>
    </row>
    <row r="969" spans="35:37" x14ac:dyDescent="0.3">
      <c r="AI969" s="32">
        <f t="shared" si="53"/>
        <v>45332.249999997657</v>
      </c>
      <c r="AJ969" s="33">
        <v>65.818809999999999</v>
      </c>
      <c r="AK969" s="33">
        <f>MIN(CalcoliFV!$AN$7,CalcoliFV!$AO$7+MAX(0,180-AJ969)+4)</f>
        <v>110</v>
      </c>
    </row>
    <row r="970" spans="35:37" x14ac:dyDescent="0.3">
      <c r="AI970" s="32">
        <f t="shared" si="53"/>
        <v>45332.291666664321</v>
      </c>
      <c r="AJ970" s="33">
        <v>78</v>
      </c>
      <c r="AK970" s="33">
        <f>MIN(CalcoliFV!$AN$7,CalcoliFV!$AO$7+MAX(0,180-AJ970)+4)</f>
        <v>110</v>
      </c>
    </row>
    <row r="971" spans="35:37" x14ac:dyDescent="0.3">
      <c r="AI971" s="32">
        <f t="shared" si="53"/>
        <v>45332.333333330986</v>
      </c>
      <c r="AJ971" s="33">
        <v>95.07</v>
      </c>
      <c r="AK971" s="33">
        <f>MIN(CalcoliFV!$AN$7,CalcoliFV!$AO$7+MAX(0,180-AJ971)+4)</f>
        <v>110</v>
      </c>
    </row>
    <row r="972" spans="35:37" x14ac:dyDescent="0.3">
      <c r="AI972" s="32">
        <f t="shared" si="53"/>
        <v>45332.37499999765</v>
      </c>
      <c r="AJ972" s="33">
        <v>97</v>
      </c>
      <c r="AK972" s="33">
        <f>MIN(CalcoliFV!$AN$7,CalcoliFV!$AO$7+MAX(0,180-AJ972)+4)</f>
        <v>110</v>
      </c>
    </row>
    <row r="973" spans="35:37" x14ac:dyDescent="0.3">
      <c r="AI973" s="32">
        <f t="shared" si="53"/>
        <v>45332.416666664314</v>
      </c>
      <c r="AJ973" s="33">
        <v>96.98</v>
      </c>
      <c r="AK973" s="33">
        <f>MIN(CalcoliFV!$AN$7,CalcoliFV!$AO$7+MAX(0,180-AJ973)+4)</f>
        <v>110</v>
      </c>
    </row>
    <row r="974" spans="35:37" x14ac:dyDescent="0.3">
      <c r="AI974" s="32">
        <f t="shared" si="53"/>
        <v>45332.458333330978</v>
      </c>
      <c r="AJ974" s="33">
        <v>95.22</v>
      </c>
      <c r="AK974" s="33">
        <f>MIN(CalcoliFV!$AN$7,CalcoliFV!$AO$7+MAX(0,180-AJ974)+4)</f>
        <v>110</v>
      </c>
    </row>
    <row r="975" spans="35:37" x14ac:dyDescent="0.3">
      <c r="AI975" s="32">
        <f t="shared" si="53"/>
        <v>45332.499999997643</v>
      </c>
      <c r="AJ975" s="33">
        <v>85.84</v>
      </c>
      <c r="AK975" s="33">
        <f>MIN(CalcoliFV!$AN$7,CalcoliFV!$AO$7+MAX(0,180-AJ975)+4)</f>
        <v>110</v>
      </c>
    </row>
    <row r="976" spans="35:37" x14ac:dyDescent="0.3">
      <c r="AI976" s="32">
        <f t="shared" si="53"/>
        <v>45332.541666664307</v>
      </c>
      <c r="AJ976" s="33">
        <v>81.400000000000006</v>
      </c>
      <c r="AK976" s="33">
        <f>MIN(CalcoliFV!$AN$7,CalcoliFV!$AO$7+MAX(0,180-AJ976)+4)</f>
        <v>110</v>
      </c>
    </row>
    <row r="977" spans="35:37" x14ac:dyDescent="0.3">
      <c r="AI977" s="32">
        <f t="shared" si="53"/>
        <v>45332.583333330971</v>
      </c>
      <c r="AJ977" s="33">
        <v>70</v>
      </c>
      <c r="AK977" s="33">
        <f>MIN(CalcoliFV!$AN$7,CalcoliFV!$AO$7+MAX(0,180-AJ977)+4)</f>
        <v>110</v>
      </c>
    </row>
    <row r="978" spans="35:37" x14ac:dyDescent="0.3">
      <c r="AI978" s="32">
        <f t="shared" si="53"/>
        <v>45332.624999997635</v>
      </c>
      <c r="AJ978" s="33">
        <v>69.53398</v>
      </c>
      <c r="AK978" s="33">
        <f>MIN(CalcoliFV!$AN$7,CalcoliFV!$AO$7+MAX(0,180-AJ978)+4)</f>
        <v>110</v>
      </c>
    </row>
    <row r="979" spans="35:37" x14ac:dyDescent="0.3">
      <c r="AI979" s="32">
        <f t="shared" si="53"/>
        <v>45332.6666666643</v>
      </c>
      <c r="AJ979" s="33">
        <v>79.900000000000006</v>
      </c>
      <c r="AK979" s="33">
        <f>MIN(CalcoliFV!$AN$7,CalcoliFV!$AO$7+MAX(0,180-AJ979)+4)</f>
        <v>110</v>
      </c>
    </row>
    <row r="980" spans="35:37" x14ac:dyDescent="0.3">
      <c r="AI980" s="32">
        <f t="shared" si="53"/>
        <v>45332.708333330964</v>
      </c>
      <c r="AJ980" s="33">
        <v>85.32</v>
      </c>
      <c r="AK980" s="33">
        <f>MIN(CalcoliFV!$AN$7,CalcoliFV!$AO$7+MAX(0,180-AJ980)+4)</f>
        <v>110</v>
      </c>
    </row>
    <row r="981" spans="35:37" x14ac:dyDescent="0.3">
      <c r="AI981" s="32">
        <f t="shared" si="53"/>
        <v>45332.749999997628</v>
      </c>
      <c r="AJ981" s="33">
        <v>95.22</v>
      </c>
      <c r="AK981" s="33">
        <f>MIN(CalcoliFV!$AN$7,CalcoliFV!$AO$7+MAX(0,180-AJ981)+4)</f>
        <v>110</v>
      </c>
    </row>
    <row r="982" spans="35:37" x14ac:dyDescent="0.3">
      <c r="AI982" s="32">
        <f t="shared" si="53"/>
        <v>45332.791666664292</v>
      </c>
      <c r="AJ982" s="33">
        <v>97.97</v>
      </c>
      <c r="AK982" s="33">
        <f>MIN(CalcoliFV!$AN$7,CalcoliFV!$AO$7+MAX(0,180-AJ982)+4)</f>
        <v>110</v>
      </c>
    </row>
    <row r="983" spans="35:37" x14ac:dyDescent="0.3">
      <c r="AI983" s="32">
        <f t="shared" si="53"/>
        <v>45332.833333330957</v>
      </c>
      <c r="AJ983" s="33">
        <v>99.2</v>
      </c>
      <c r="AK983" s="33">
        <f>MIN(CalcoliFV!$AN$7,CalcoliFV!$AO$7+MAX(0,180-AJ983)+4)</f>
        <v>110</v>
      </c>
    </row>
    <row r="984" spans="35:37" x14ac:dyDescent="0.3">
      <c r="AI984" s="32">
        <f t="shared" si="53"/>
        <v>45332.874999997621</v>
      </c>
      <c r="AJ984" s="33">
        <v>95.93</v>
      </c>
      <c r="AK984" s="33">
        <f>MIN(CalcoliFV!$AN$7,CalcoliFV!$AO$7+MAX(0,180-AJ984)+4)</f>
        <v>110</v>
      </c>
    </row>
    <row r="985" spans="35:37" x14ac:dyDescent="0.3">
      <c r="AI985" s="32">
        <f t="shared" si="53"/>
        <v>45332.916666664285</v>
      </c>
      <c r="AJ985" s="33">
        <v>90</v>
      </c>
      <c r="AK985" s="33">
        <f>MIN(CalcoliFV!$AN$7,CalcoliFV!$AO$7+MAX(0,180-AJ985)+4)</f>
        <v>110</v>
      </c>
    </row>
    <row r="986" spans="35:37" x14ac:dyDescent="0.3">
      <c r="AI986" s="32">
        <f t="shared" si="53"/>
        <v>45332.958333330949</v>
      </c>
      <c r="AJ986" s="33">
        <v>72.2</v>
      </c>
      <c r="AK986" s="33">
        <f>MIN(CalcoliFV!$AN$7,CalcoliFV!$AO$7+MAX(0,180-AJ986)+4)</f>
        <v>110</v>
      </c>
    </row>
    <row r="987" spans="35:37" x14ac:dyDescent="0.3">
      <c r="AI987" s="32">
        <f t="shared" si="53"/>
        <v>45332.999999997613</v>
      </c>
      <c r="AJ987" s="33">
        <v>65.290000000000006</v>
      </c>
      <c r="AK987" s="33">
        <f>MIN(CalcoliFV!$AN$7,CalcoliFV!$AO$7+MAX(0,180-AJ987)+4)</f>
        <v>110</v>
      </c>
    </row>
    <row r="988" spans="35:37" x14ac:dyDescent="0.3">
      <c r="AI988" s="32">
        <f t="shared" si="53"/>
        <v>45333.041666664278</v>
      </c>
      <c r="AJ988" s="33">
        <v>60.484769999999997</v>
      </c>
      <c r="AK988" s="33">
        <f>MIN(CalcoliFV!$AN$7,CalcoliFV!$AO$7+MAX(0,180-AJ988)+4)</f>
        <v>110</v>
      </c>
    </row>
    <row r="989" spans="35:37" x14ac:dyDescent="0.3">
      <c r="AI989" s="32">
        <f t="shared" si="53"/>
        <v>45333.083333330942</v>
      </c>
      <c r="AJ989" s="33">
        <v>55.656790000000001</v>
      </c>
      <c r="AK989" s="33">
        <f>MIN(CalcoliFV!$AN$7,CalcoliFV!$AO$7+MAX(0,180-AJ989)+4)</f>
        <v>110</v>
      </c>
    </row>
    <row r="990" spans="35:37" x14ac:dyDescent="0.3">
      <c r="AI990" s="32">
        <f t="shared" si="53"/>
        <v>45333.124999997606</v>
      </c>
      <c r="AJ990" s="33">
        <v>52.600929999999998</v>
      </c>
      <c r="AK990" s="33">
        <f>MIN(CalcoliFV!$AN$7,CalcoliFV!$AO$7+MAX(0,180-AJ990)+4)</f>
        <v>110</v>
      </c>
    </row>
    <row r="991" spans="35:37" x14ac:dyDescent="0.3">
      <c r="AI991" s="32">
        <f t="shared" si="53"/>
        <v>45333.16666666427</v>
      </c>
      <c r="AJ991" s="33">
        <v>46.825580000000002</v>
      </c>
      <c r="AK991" s="33">
        <f>MIN(CalcoliFV!$AN$7,CalcoliFV!$AO$7+MAX(0,180-AJ991)+4)</f>
        <v>110</v>
      </c>
    </row>
    <row r="992" spans="35:37" x14ac:dyDescent="0.3">
      <c r="AI992" s="32">
        <f t="shared" si="53"/>
        <v>45333.208333330935</v>
      </c>
      <c r="AJ992" s="33">
        <v>43.401600000000002</v>
      </c>
      <c r="AK992" s="33">
        <f>MIN(CalcoliFV!$AN$7,CalcoliFV!$AO$7+MAX(0,180-AJ992)+4)</f>
        <v>110</v>
      </c>
    </row>
    <row r="993" spans="35:37" x14ac:dyDescent="0.3">
      <c r="AI993" s="32">
        <f t="shared" si="53"/>
        <v>45333.249999997599</v>
      </c>
      <c r="AJ993" s="33">
        <v>46.123730000000002</v>
      </c>
      <c r="AK993" s="33">
        <f>MIN(CalcoliFV!$AN$7,CalcoliFV!$AO$7+MAX(0,180-AJ993)+4)</f>
        <v>110</v>
      </c>
    </row>
    <row r="994" spans="35:37" x14ac:dyDescent="0.3">
      <c r="AI994" s="32">
        <f t="shared" si="53"/>
        <v>45333.291666664263</v>
      </c>
      <c r="AJ994" s="33">
        <v>49.218139999999998</v>
      </c>
      <c r="AK994" s="33">
        <f>MIN(CalcoliFV!$AN$7,CalcoliFV!$AO$7+MAX(0,180-AJ994)+4)</f>
        <v>110</v>
      </c>
    </row>
    <row r="995" spans="35:37" x14ac:dyDescent="0.3">
      <c r="AI995" s="32">
        <f t="shared" si="53"/>
        <v>45333.333333330927</v>
      </c>
      <c r="AJ995" s="33">
        <v>65</v>
      </c>
      <c r="AK995" s="33">
        <f>MIN(CalcoliFV!$AN$7,CalcoliFV!$AO$7+MAX(0,180-AJ995)+4)</f>
        <v>110</v>
      </c>
    </row>
    <row r="996" spans="35:37" x14ac:dyDescent="0.3">
      <c r="AI996" s="32">
        <f t="shared" si="53"/>
        <v>45333.374999997592</v>
      </c>
      <c r="AJ996" s="33">
        <v>70</v>
      </c>
      <c r="AK996" s="33">
        <f>MIN(CalcoliFV!$AN$7,CalcoliFV!$AO$7+MAX(0,180-AJ996)+4)</f>
        <v>110</v>
      </c>
    </row>
    <row r="997" spans="35:37" x14ac:dyDescent="0.3">
      <c r="AI997" s="32">
        <f t="shared" si="53"/>
        <v>45333.416666664256</v>
      </c>
      <c r="AJ997" s="33">
        <v>73.84</v>
      </c>
      <c r="AK997" s="33">
        <f>MIN(CalcoliFV!$AN$7,CalcoliFV!$AO$7+MAX(0,180-AJ997)+4)</f>
        <v>110</v>
      </c>
    </row>
    <row r="998" spans="35:37" x14ac:dyDescent="0.3">
      <c r="AI998" s="32">
        <f t="shared" si="53"/>
        <v>45333.45833333092</v>
      </c>
      <c r="AJ998" s="33">
        <v>74.5</v>
      </c>
      <c r="AK998" s="33">
        <f>MIN(CalcoliFV!$AN$7,CalcoliFV!$AO$7+MAX(0,180-AJ998)+4)</f>
        <v>110</v>
      </c>
    </row>
    <row r="999" spans="35:37" x14ac:dyDescent="0.3">
      <c r="AI999" s="32">
        <f t="shared" si="53"/>
        <v>45333.499999997584</v>
      </c>
      <c r="AJ999" s="33">
        <v>66.52</v>
      </c>
      <c r="AK999" s="33">
        <f>MIN(CalcoliFV!$AN$7,CalcoliFV!$AO$7+MAX(0,180-AJ999)+4)</f>
        <v>110</v>
      </c>
    </row>
    <row r="1000" spans="35:37" x14ac:dyDescent="0.3">
      <c r="AI1000" s="32">
        <f t="shared" si="53"/>
        <v>45333.541666664249</v>
      </c>
      <c r="AJ1000" s="33">
        <v>62.634869999999999</v>
      </c>
      <c r="AK1000" s="33">
        <f>MIN(CalcoliFV!$AN$7,CalcoliFV!$AO$7+MAX(0,180-AJ1000)+4)</f>
        <v>110</v>
      </c>
    </row>
    <row r="1001" spans="35:37" x14ac:dyDescent="0.3">
      <c r="AI1001" s="32">
        <f t="shared" si="53"/>
        <v>45333.583333330913</v>
      </c>
      <c r="AJ1001" s="33">
        <v>57.200490000000002</v>
      </c>
      <c r="AK1001" s="33">
        <f>MIN(CalcoliFV!$AN$7,CalcoliFV!$AO$7+MAX(0,180-AJ1001)+4)</f>
        <v>110</v>
      </c>
    </row>
    <row r="1002" spans="35:37" x14ac:dyDescent="0.3">
      <c r="AI1002" s="32">
        <f t="shared" si="53"/>
        <v>45333.624999997577</v>
      </c>
      <c r="AJ1002" s="33">
        <v>58.134300000000003</v>
      </c>
      <c r="AK1002" s="33">
        <f>MIN(CalcoliFV!$AN$7,CalcoliFV!$AO$7+MAX(0,180-AJ1002)+4)</f>
        <v>110</v>
      </c>
    </row>
    <row r="1003" spans="35:37" x14ac:dyDescent="0.3">
      <c r="AI1003" s="32">
        <f t="shared" si="53"/>
        <v>45333.666666664241</v>
      </c>
      <c r="AJ1003" s="33">
        <v>62.864069999999998</v>
      </c>
      <c r="AK1003" s="33">
        <f>MIN(CalcoliFV!$AN$7,CalcoliFV!$AO$7+MAX(0,180-AJ1003)+4)</f>
        <v>110</v>
      </c>
    </row>
    <row r="1004" spans="35:37" x14ac:dyDescent="0.3">
      <c r="AI1004" s="32">
        <f t="shared" si="53"/>
        <v>45333.708333330906</v>
      </c>
      <c r="AJ1004" s="33">
        <v>83.91</v>
      </c>
      <c r="AK1004" s="33">
        <f>MIN(CalcoliFV!$AN$7,CalcoliFV!$AO$7+MAX(0,180-AJ1004)+4)</f>
        <v>110</v>
      </c>
    </row>
    <row r="1005" spans="35:37" x14ac:dyDescent="0.3">
      <c r="AI1005" s="32">
        <f t="shared" si="53"/>
        <v>45333.74999999757</v>
      </c>
      <c r="AJ1005" s="33">
        <v>92.18</v>
      </c>
      <c r="AK1005" s="33">
        <f>MIN(CalcoliFV!$AN$7,CalcoliFV!$AO$7+MAX(0,180-AJ1005)+4)</f>
        <v>110</v>
      </c>
    </row>
    <row r="1006" spans="35:37" x14ac:dyDescent="0.3">
      <c r="AI1006" s="32">
        <f t="shared" si="53"/>
        <v>45333.791666664234</v>
      </c>
      <c r="AJ1006" s="33">
        <v>95.29</v>
      </c>
      <c r="AK1006" s="33">
        <f>MIN(CalcoliFV!$AN$7,CalcoliFV!$AO$7+MAX(0,180-AJ1006)+4)</f>
        <v>110</v>
      </c>
    </row>
    <row r="1007" spans="35:37" x14ac:dyDescent="0.3">
      <c r="AI1007" s="32">
        <f t="shared" si="53"/>
        <v>45333.833333330898</v>
      </c>
      <c r="AJ1007" s="33">
        <v>97.4</v>
      </c>
      <c r="AK1007" s="33">
        <f>MIN(CalcoliFV!$AN$7,CalcoliFV!$AO$7+MAX(0,180-AJ1007)+4)</f>
        <v>110</v>
      </c>
    </row>
    <row r="1008" spans="35:37" x14ac:dyDescent="0.3">
      <c r="AI1008" s="32">
        <f t="shared" si="53"/>
        <v>45333.874999997563</v>
      </c>
      <c r="AJ1008" s="33">
        <v>95.69</v>
      </c>
      <c r="AK1008" s="33">
        <f>MIN(CalcoliFV!$AN$7,CalcoliFV!$AO$7+MAX(0,180-AJ1008)+4)</f>
        <v>110</v>
      </c>
    </row>
    <row r="1009" spans="35:37" x14ac:dyDescent="0.3">
      <c r="AI1009" s="32">
        <f t="shared" si="53"/>
        <v>45333.916666664227</v>
      </c>
      <c r="AJ1009" s="33">
        <v>94.61</v>
      </c>
      <c r="AK1009" s="33">
        <f>MIN(CalcoliFV!$AN$7,CalcoliFV!$AO$7+MAX(0,180-AJ1009)+4)</f>
        <v>110</v>
      </c>
    </row>
    <row r="1010" spans="35:37" x14ac:dyDescent="0.3">
      <c r="AI1010" s="32">
        <f t="shared" si="53"/>
        <v>45333.958333330891</v>
      </c>
      <c r="AJ1010" s="33">
        <v>86</v>
      </c>
      <c r="AK1010" s="33">
        <f>MIN(CalcoliFV!$AN$7,CalcoliFV!$AO$7+MAX(0,180-AJ1010)+4)</f>
        <v>110</v>
      </c>
    </row>
    <row r="1011" spans="35:37" x14ac:dyDescent="0.3">
      <c r="AI1011" s="32">
        <f t="shared" si="53"/>
        <v>45333.999999997555</v>
      </c>
      <c r="AJ1011" s="33">
        <v>70</v>
      </c>
      <c r="AK1011" s="33">
        <f>MIN(CalcoliFV!$AN$7,CalcoliFV!$AO$7+MAX(0,180-AJ1011)+4)</f>
        <v>110</v>
      </c>
    </row>
    <row r="1012" spans="35:37" x14ac:dyDescent="0.3">
      <c r="AI1012" s="32">
        <f t="shared" si="53"/>
        <v>45334.04166666422</v>
      </c>
      <c r="AJ1012" s="33">
        <v>64.346519999999998</v>
      </c>
      <c r="AK1012" s="33">
        <f>MIN(CalcoliFV!$AN$7,CalcoliFV!$AO$7+MAX(0,180-AJ1012)+4)</f>
        <v>110</v>
      </c>
    </row>
    <row r="1013" spans="35:37" x14ac:dyDescent="0.3">
      <c r="AI1013" s="32">
        <f t="shared" si="53"/>
        <v>45334.083333330884</v>
      </c>
      <c r="AJ1013" s="33">
        <v>61.873460000000001</v>
      </c>
      <c r="AK1013" s="33">
        <f>MIN(CalcoliFV!$AN$7,CalcoliFV!$AO$7+MAX(0,180-AJ1013)+4)</f>
        <v>110</v>
      </c>
    </row>
    <row r="1014" spans="35:37" x14ac:dyDescent="0.3">
      <c r="AI1014" s="32">
        <f t="shared" si="53"/>
        <v>45334.124999997548</v>
      </c>
      <c r="AJ1014" s="33">
        <v>61.005780000000001</v>
      </c>
      <c r="AK1014" s="33">
        <f>MIN(CalcoliFV!$AN$7,CalcoliFV!$AO$7+MAX(0,180-AJ1014)+4)</f>
        <v>110</v>
      </c>
    </row>
    <row r="1015" spans="35:37" x14ac:dyDescent="0.3">
      <c r="AI1015" s="32">
        <f t="shared" si="53"/>
        <v>45334.166666664212</v>
      </c>
      <c r="AJ1015" s="33">
        <v>59.750259999999997</v>
      </c>
      <c r="AK1015" s="33">
        <f>MIN(CalcoliFV!$AN$7,CalcoliFV!$AO$7+MAX(0,180-AJ1015)+4)</f>
        <v>110</v>
      </c>
    </row>
    <row r="1016" spans="35:37" x14ac:dyDescent="0.3">
      <c r="AI1016" s="32">
        <f t="shared" si="53"/>
        <v>45334.208333330876</v>
      </c>
      <c r="AJ1016" s="33">
        <v>59.212699999999998</v>
      </c>
      <c r="AK1016" s="33">
        <f>MIN(CalcoliFV!$AN$7,CalcoliFV!$AO$7+MAX(0,180-AJ1016)+4)</f>
        <v>110</v>
      </c>
    </row>
    <row r="1017" spans="35:37" x14ac:dyDescent="0.3">
      <c r="AI1017" s="32">
        <f t="shared" si="53"/>
        <v>45334.249999997541</v>
      </c>
      <c r="AJ1017" s="33">
        <v>65</v>
      </c>
      <c r="AK1017" s="33">
        <f>MIN(CalcoliFV!$AN$7,CalcoliFV!$AO$7+MAX(0,180-AJ1017)+4)</f>
        <v>110</v>
      </c>
    </row>
    <row r="1018" spans="35:37" x14ac:dyDescent="0.3">
      <c r="AI1018" s="32">
        <f t="shared" si="53"/>
        <v>45334.291666664205</v>
      </c>
      <c r="AJ1018" s="33">
        <v>94.06</v>
      </c>
      <c r="AK1018" s="33">
        <f>MIN(CalcoliFV!$AN$7,CalcoliFV!$AO$7+MAX(0,180-AJ1018)+4)</f>
        <v>110</v>
      </c>
    </row>
    <row r="1019" spans="35:37" x14ac:dyDescent="0.3">
      <c r="AI1019" s="32">
        <f t="shared" si="53"/>
        <v>45334.333333330869</v>
      </c>
      <c r="AJ1019" s="33">
        <v>101.76</v>
      </c>
      <c r="AK1019" s="33">
        <f>MIN(CalcoliFV!$AN$7,CalcoliFV!$AO$7+MAX(0,180-AJ1019)+4)</f>
        <v>110</v>
      </c>
    </row>
    <row r="1020" spans="35:37" x14ac:dyDescent="0.3">
      <c r="AI1020" s="32">
        <f t="shared" si="53"/>
        <v>45334.374999997533</v>
      </c>
      <c r="AJ1020" s="33">
        <v>117.76</v>
      </c>
      <c r="AK1020" s="33">
        <f>MIN(CalcoliFV!$AN$7,CalcoliFV!$AO$7+MAX(0,180-AJ1020)+4)</f>
        <v>110</v>
      </c>
    </row>
    <row r="1021" spans="35:37" x14ac:dyDescent="0.3">
      <c r="AI1021" s="32">
        <f t="shared" si="53"/>
        <v>45334.416666664198</v>
      </c>
      <c r="AJ1021" s="33">
        <v>110</v>
      </c>
      <c r="AK1021" s="33">
        <f>MIN(CalcoliFV!$AN$7,CalcoliFV!$AO$7+MAX(0,180-AJ1021)+4)</f>
        <v>110</v>
      </c>
    </row>
    <row r="1022" spans="35:37" x14ac:dyDescent="0.3">
      <c r="AI1022" s="32">
        <f t="shared" si="53"/>
        <v>45334.458333330862</v>
      </c>
      <c r="AJ1022" s="33">
        <v>101.22</v>
      </c>
      <c r="AK1022" s="33">
        <f>MIN(CalcoliFV!$AN$7,CalcoliFV!$AO$7+MAX(0,180-AJ1022)+4)</f>
        <v>110</v>
      </c>
    </row>
    <row r="1023" spans="35:37" x14ac:dyDescent="0.3">
      <c r="AI1023" s="32">
        <f t="shared" si="53"/>
        <v>45334.499999997526</v>
      </c>
      <c r="AJ1023" s="33">
        <v>97.76</v>
      </c>
      <c r="AK1023" s="33">
        <f>MIN(CalcoliFV!$AN$7,CalcoliFV!$AO$7+MAX(0,180-AJ1023)+4)</f>
        <v>110</v>
      </c>
    </row>
    <row r="1024" spans="35:37" x14ac:dyDescent="0.3">
      <c r="AI1024" s="32">
        <f t="shared" si="53"/>
        <v>45334.54166666419</v>
      </c>
      <c r="AJ1024" s="33">
        <v>93.43</v>
      </c>
      <c r="AK1024" s="33">
        <f>MIN(CalcoliFV!$AN$7,CalcoliFV!$AO$7+MAX(0,180-AJ1024)+4)</f>
        <v>110</v>
      </c>
    </row>
    <row r="1025" spans="35:37" x14ac:dyDescent="0.3">
      <c r="AI1025" s="32">
        <f t="shared" si="53"/>
        <v>45334.583333330855</v>
      </c>
      <c r="AJ1025" s="33">
        <v>93.43</v>
      </c>
      <c r="AK1025" s="33">
        <f>MIN(CalcoliFV!$AN$7,CalcoliFV!$AO$7+MAX(0,180-AJ1025)+4)</f>
        <v>110</v>
      </c>
    </row>
    <row r="1026" spans="35:37" x14ac:dyDescent="0.3">
      <c r="AI1026" s="32">
        <f t="shared" si="53"/>
        <v>45334.624999997519</v>
      </c>
      <c r="AJ1026" s="33">
        <v>95.19</v>
      </c>
      <c r="AK1026" s="33">
        <f>MIN(CalcoliFV!$AN$7,CalcoliFV!$AO$7+MAX(0,180-AJ1026)+4)</f>
        <v>110</v>
      </c>
    </row>
    <row r="1027" spans="35:37" x14ac:dyDescent="0.3">
      <c r="AI1027" s="32">
        <f t="shared" si="53"/>
        <v>45334.666666664183</v>
      </c>
      <c r="AJ1027" s="33">
        <v>101.14</v>
      </c>
      <c r="AK1027" s="33">
        <f>MIN(CalcoliFV!$AN$7,CalcoliFV!$AO$7+MAX(0,180-AJ1027)+4)</f>
        <v>110</v>
      </c>
    </row>
    <row r="1028" spans="35:37" x14ac:dyDescent="0.3">
      <c r="AI1028" s="32">
        <f t="shared" si="53"/>
        <v>45334.708333330847</v>
      </c>
      <c r="AJ1028" s="33">
        <v>110</v>
      </c>
      <c r="AK1028" s="33">
        <f>MIN(CalcoliFV!$AN$7,CalcoliFV!$AO$7+MAX(0,180-AJ1028)+4)</f>
        <v>110</v>
      </c>
    </row>
    <row r="1029" spans="35:37" x14ac:dyDescent="0.3">
      <c r="AI1029" s="32">
        <f t="shared" ref="AI1029:AI1092" si="54">AI1028+1/24</f>
        <v>45334.749999997512</v>
      </c>
      <c r="AJ1029" s="33">
        <v>112.95</v>
      </c>
      <c r="AK1029" s="33">
        <f>MIN(CalcoliFV!$AN$7,CalcoliFV!$AO$7+MAX(0,180-AJ1029)+4)</f>
        <v>110</v>
      </c>
    </row>
    <row r="1030" spans="35:37" x14ac:dyDescent="0.3">
      <c r="AI1030" s="32">
        <f t="shared" si="54"/>
        <v>45334.791666664176</v>
      </c>
      <c r="AJ1030" s="33">
        <v>117.17</v>
      </c>
      <c r="AK1030" s="33">
        <f>MIN(CalcoliFV!$AN$7,CalcoliFV!$AO$7+MAX(0,180-AJ1030)+4)</f>
        <v>110</v>
      </c>
    </row>
    <row r="1031" spans="35:37" x14ac:dyDescent="0.3">
      <c r="AI1031" s="32">
        <f t="shared" si="54"/>
        <v>45334.83333333084</v>
      </c>
      <c r="AJ1031" s="33">
        <v>115.71</v>
      </c>
      <c r="AK1031" s="33">
        <f>MIN(CalcoliFV!$AN$7,CalcoliFV!$AO$7+MAX(0,180-AJ1031)+4)</f>
        <v>110</v>
      </c>
    </row>
    <row r="1032" spans="35:37" x14ac:dyDescent="0.3">
      <c r="AI1032" s="32">
        <f t="shared" si="54"/>
        <v>45334.874999997504</v>
      </c>
      <c r="AJ1032" s="33">
        <v>110</v>
      </c>
      <c r="AK1032" s="33">
        <f>MIN(CalcoliFV!$AN$7,CalcoliFV!$AO$7+MAX(0,180-AJ1032)+4)</f>
        <v>110</v>
      </c>
    </row>
    <row r="1033" spans="35:37" x14ac:dyDescent="0.3">
      <c r="AI1033" s="32">
        <f t="shared" si="54"/>
        <v>45334.916666664169</v>
      </c>
      <c r="AJ1033" s="33">
        <v>101.24</v>
      </c>
      <c r="AK1033" s="33">
        <f>MIN(CalcoliFV!$AN$7,CalcoliFV!$AO$7+MAX(0,180-AJ1033)+4)</f>
        <v>110</v>
      </c>
    </row>
    <row r="1034" spans="35:37" x14ac:dyDescent="0.3">
      <c r="AI1034" s="32">
        <f t="shared" si="54"/>
        <v>45334.958333330833</v>
      </c>
      <c r="AJ1034" s="33">
        <v>97</v>
      </c>
      <c r="AK1034" s="33">
        <f>MIN(CalcoliFV!$AN$7,CalcoliFV!$AO$7+MAX(0,180-AJ1034)+4)</f>
        <v>110</v>
      </c>
    </row>
    <row r="1035" spans="35:37" x14ac:dyDescent="0.3">
      <c r="AI1035" s="32">
        <f t="shared" si="54"/>
        <v>45334.999999997497</v>
      </c>
      <c r="AJ1035" s="33">
        <v>93.43</v>
      </c>
      <c r="AK1035" s="33">
        <f>MIN(CalcoliFV!$AN$7,CalcoliFV!$AO$7+MAX(0,180-AJ1035)+4)</f>
        <v>110</v>
      </c>
    </row>
    <row r="1036" spans="35:37" x14ac:dyDescent="0.3">
      <c r="AI1036" s="32">
        <f t="shared" si="54"/>
        <v>45335.041666664161</v>
      </c>
      <c r="AJ1036" s="33">
        <v>90</v>
      </c>
      <c r="AK1036" s="33">
        <f>MIN(CalcoliFV!$AN$7,CalcoliFV!$AO$7+MAX(0,180-AJ1036)+4)</f>
        <v>110</v>
      </c>
    </row>
    <row r="1037" spans="35:37" x14ac:dyDescent="0.3">
      <c r="AI1037" s="32">
        <f t="shared" si="54"/>
        <v>45335.083333330826</v>
      </c>
      <c r="AJ1037" s="33">
        <v>84.58</v>
      </c>
      <c r="AK1037" s="33">
        <f>MIN(CalcoliFV!$AN$7,CalcoliFV!$AO$7+MAX(0,180-AJ1037)+4)</f>
        <v>110</v>
      </c>
    </row>
    <row r="1038" spans="35:37" x14ac:dyDescent="0.3">
      <c r="AI1038" s="32">
        <f t="shared" si="54"/>
        <v>45335.12499999749</v>
      </c>
      <c r="AJ1038" s="33">
        <v>83</v>
      </c>
      <c r="AK1038" s="33">
        <f>MIN(CalcoliFV!$AN$7,CalcoliFV!$AO$7+MAX(0,180-AJ1038)+4)</f>
        <v>110</v>
      </c>
    </row>
    <row r="1039" spans="35:37" x14ac:dyDescent="0.3">
      <c r="AI1039" s="32">
        <f t="shared" si="54"/>
        <v>45335.166666664154</v>
      </c>
      <c r="AJ1039" s="33">
        <v>82.12</v>
      </c>
      <c r="AK1039" s="33">
        <f>MIN(CalcoliFV!$AN$7,CalcoliFV!$AO$7+MAX(0,180-AJ1039)+4)</f>
        <v>110</v>
      </c>
    </row>
    <row r="1040" spans="35:37" x14ac:dyDescent="0.3">
      <c r="AI1040" s="32">
        <f t="shared" si="54"/>
        <v>45335.208333330818</v>
      </c>
      <c r="AJ1040" s="33">
        <v>84.69</v>
      </c>
      <c r="AK1040" s="33">
        <f>MIN(CalcoliFV!$AN$7,CalcoliFV!$AO$7+MAX(0,180-AJ1040)+4)</f>
        <v>110</v>
      </c>
    </row>
    <row r="1041" spans="35:37" x14ac:dyDescent="0.3">
      <c r="AI1041" s="32">
        <f t="shared" si="54"/>
        <v>45335.249999997483</v>
      </c>
      <c r="AJ1041" s="33">
        <v>89</v>
      </c>
      <c r="AK1041" s="33">
        <f>MIN(CalcoliFV!$AN$7,CalcoliFV!$AO$7+MAX(0,180-AJ1041)+4)</f>
        <v>110</v>
      </c>
    </row>
    <row r="1042" spans="35:37" x14ac:dyDescent="0.3">
      <c r="AI1042" s="32">
        <f t="shared" si="54"/>
        <v>45335.291666664147</v>
      </c>
      <c r="AJ1042" s="33">
        <v>95</v>
      </c>
      <c r="AK1042" s="33">
        <f>MIN(CalcoliFV!$AN$7,CalcoliFV!$AO$7+MAX(0,180-AJ1042)+4)</f>
        <v>110</v>
      </c>
    </row>
    <row r="1043" spans="35:37" x14ac:dyDescent="0.3">
      <c r="AI1043" s="32">
        <f t="shared" si="54"/>
        <v>45335.333333330811</v>
      </c>
      <c r="AJ1043" s="33">
        <v>100.66</v>
      </c>
      <c r="AK1043" s="33">
        <f>MIN(CalcoliFV!$AN$7,CalcoliFV!$AO$7+MAX(0,180-AJ1043)+4)</f>
        <v>110</v>
      </c>
    </row>
    <row r="1044" spans="35:37" x14ac:dyDescent="0.3">
      <c r="AI1044" s="32">
        <f t="shared" si="54"/>
        <v>45335.374999997475</v>
      </c>
      <c r="AJ1044" s="33">
        <v>122.8</v>
      </c>
      <c r="AK1044" s="33">
        <f>MIN(CalcoliFV!$AN$7,CalcoliFV!$AO$7+MAX(0,180-AJ1044)+4)</f>
        <v>110</v>
      </c>
    </row>
    <row r="1045" spans="35:37" x14ac:dyDescent="0.3">
      <c r="AI1045" s="32">
        <f t="shared" si="54"/>
        <v>45335.416666664139</v>
      </c>
      <c r="AJ1045" s="33">
        <v>102.92</v>
      </c>
      <c r="AK1045" s="33">
        <f>MIN(CalcoliFV!$AN$7,CalcoliFV!$AO$7+MAX(0,180-AJ1045)+4)</f>
        <v>110</v>
      </c>
    </row>
    <row r="1046" spans="35:37" x14ac:dyDescent="0.3">
      <c r="AI1046" s="32">
        <f t="shared" si="54"/>
        <v>45335.458333330804</v>
      </c>
      <c r="AJ1046" s="33">
        <v>92.94</v>
      </c>
      <c r="AK1046" s="33">
        <f>MIN(CalcoliFV!$AN$7,CalcoliFV!$AO$7+MAX(0,180-AJ1046)+4)</f>
        <v>110</v>
      </c>
    </row>
    <row r="1047" spans="35:37" x14ac:dyDescent="0.3">
      <c r="AI1047" s="32">
        <f t="shared" si="54"/>
        <v>45335.499999997468</v>
      </c>
      <c r="AJ1047" s="33">
        <v>85</v>
      </c>
      <c r="AK1047" s="33">
        <f>MIN(CalcoliFV!$AN$7,CalcoliFV!$AO$7+MAX(0,180-AJ1047)+4)</f>
        <v>110</v>
      </c>
    </row>
    <row r="1048" spans="35:37" x14ac:dyDescent="0.3">
      <c r="AI1048" s="32">
        <f t="shared" si="54"/>
        <v>45335.541666664132</v>
      </c>
      <c r="AJ1048" s="33">
        <v>65</v>
      </c>
      <c r="AK1048" s="33">
        <f>MIN(CalcoliFV!$AN$7,CalcoliFV!$AO$7+MAX(0,180-AJ1048)+4)</f>
        <v>110</v>
      </c>
    </row>
    <row r="1049" spans="35:37" x14ac:dyDescent="0.3">
      <c r="AI1049" s="32">
        <f t="shared" si="54"/>
        <v>45335.583333330796</v>
      </c>
      <c r="AJ1049" s="33">
        <v>63.8</v>
      </c>
      <c r="AK1049" s="33">
        <f>MIN(CalcoliFV!$AN$7,CalcoliFV!$AO$7+MAX(0,180-AJ1049)+4)</f>
        <v>110</v>
      </c>
    </row>
    <row r="1050" spans="35:37" x14ac:dyDescent="0.3">
      <c r="AI1050" s="32">
        <f t="shared" si="54"/>
        <v>45335.624999997461</v>
      </c>
      <c r="AJ1050" s="33">
        <v>72.650000000000006</v>
      </c>
      <c r="AK1050" s="33">
        <f>MIN(CalcoliFV!$AN$7,CalcoliFV!$AO$7+MAX(0,180-AJ1050)+4)</f>
        <v>110</v>
      </c>
    </row>
    <row r="1051" spans="35:37" x14ac:dyDescent="0.3">
      <c r="AI1051" s="32">
        <f t="shared" si="54"/>
        <v>45335.666666664125</v>
      </c>
      <c r="AJ1051" s="33">
        <v>77.400000000000006</v>
      </c>
      <c r="AK1051" s="33">
        <f>MIN(CalcoliFV!$AN$7,CalcoliFV!$AO$7+MAX(0,180-AJ1051)+4)</f>
        <v>110</v>
      </c>
    </row>
    <row r="1052" spans="35:37" x14ac:dyDescent="0.3">
      <c r="AI1052" s="32">
        <f t="shared" si="54"/>
        <v>45335.708333330789</v>
      </c>
      <c r="AJ1052" s="33">
        <v>93.93</v>
      </c>
      <c r="AK1052" s="33">
        <f>MIN(CalcoliFV!$AN$7,CalcoliFV!$AO$7+MAX(0,180-AJ1052)+4)</f>
        <v>110</v>
      </c>
    </row>
    <row r="1053" spans="35:37" x14ac:dyDescent="0.3">
      <c r="AI1053" s="32">
        <f t="shared" si="54"/>
        <v>45335.749999997453</v>
      </c>
      <c r="AJ1053" s="33">
        <v>99.335099999999997</v>
      </c>
      <c r="AK1053" s="33">
        <f>MIN(CalcoliFV!$AN$7,CalcoliFV!$AO$7+MAX(0,180-AJ1053)+4)</f>
        <v>110</v>
      </c>
    </row>
    <row r="1054" spans="35:37" x14ac:dyDescent="0.3">
      <c r="AI1054" s="32">
        <f t="shared" si="54"/>
        <v>45335.791666664118</v>
      </c>
      <c r="AJ1054" s="33">
        <v>104.46</v>
      </c>
      <c r="AK1054" s="33">
        <f>MIN(CalcoliFV!$AN$7,CalcoliFV!$AO$7+MAX(0,180-AJ1054)+4)</f>
        <v>110</v>
      </c>
    </row>
    <row r="1055" spans="35:37" x14ac:dyDescent="0.3">
      <c r="AI1055" s="32">
        <f t="shared" si="54"/>
        <v>45335.833333330782</v>
      </c>
      <c r="AJ1055" s="33">
        <v>98.128799999999998</v>
      </c>
      <c r="AK1055" s="33">
        <f>MIN(CalcoliFV!$AN$7,CalcoliFV!$AO$7+MAX(0,180-AJ1055)+4)</f>
        <v>110</v>
      </c>
    </row>
    <row r="1056" spans="35:37" x14ac:dyDescent="0.3">
      <c r="AI1056" s="32">
        <f t="shared" si="54"/>
        <v>45335.874999997446</v>
      </c>
      <c r="AJ1056" s="33">
        <v>94</v>
      </c>
      <c r="AK1056" s="33">
        <f>MIN(CalcoliFV!$AN$7,CalcoliFV!$AO$7+MAX(0,180-AJ1056)+4)</f>
        <v>110</v>
      </c>
    </row>
    <row r="1057" spans="35:37" x14ac:dyDescent="0.3">
      <c r="AI1057" s="32">
        <f t="shared" si="54"/>
        <v>45335.91666666411</v>
      </c>
      <c r="AJ1057" s="33">
        <v>93.43</v>
      </c>
      <c r="AK1057" s="33">
        <f>MIN(CalcoliFV!$AN$7,CalcoliFV!$AO$7+MAX(0,180-AJ1057)+4)</f>
        <v>110</v>
      </c>
    </row>
    <row r="1058" spans="35:37" x14ac:dyDescent="0.3">
      <c r="AI1058" s="32">
        <f t="shared" si="54"/>
        <v>45335.958333330775</v>
      </c>
      <c r="AJ1058" s="33">
        <v>85</v>
      </c>
      <c r="AK1058" s="33">
        <f>MIN(CalcoliFV!$AN$7,CalcoliFV!$AO$7+MAX(0,180-AJ1058)+4)</f>
        <v>110</v>
      </c>
    </row>
    <row r="1059" spans="35:37" x14ac:dyDescent="0.3">
      <c r="AI1059" s="32">
        <f t="shared" si="54"/>
        <v>45335.999999997439</v>
      </c>
      <c r="AJ1059" s="33">
        <v>76</v>
      </c>
      <c r="AK1059" s="33">
        <f>MIN(CalcoliFV!$AN$7,CalcoliFV!$AO$7+MAX(0,180-AJ1059)+4)</f>
        <v>110</v>
      </c>
    </row>
    <row r="1060" spans="35:37" x14ac:dyDescent="0.3">
      <c r="AI1060" s="32">
        <f t="shared" si="54"/>
        <v>45336.041666664103</v>
      </c>
      <c r="AJ1060" s="33">
        <v>71.95</v>
      </c>
      <c r="AK1060" s="33">
        <f>MIN(CalcoliFV!$AN$7,CalcoliFV!$AO$7+MAX(0,180-AJ1060)+4)</f>
        <v>110</v>
      </c>
    </row>
    <row r="1061" spans="35:37" x14ac:dyDescent="0.3">
      <c r="AI1061" s="32">
        <f t="shared" si="54"/>
        <v>45336.083333330767</v>
      </c>
      <c r="AJ1061" s="33">
        <v>64.58</v>
      </c>
      <c r="AK1061" s="33">
        <f>MIN(CalcoliFV!$AN$7,CalcoliFV!$AO$7+MAX(0,180-AJ1061)+4)</f>
        <v>110</v>
      </c>
    </row>
    <row r="1062" spans="35:37" x14ac:dyDescent="0.3">
      <c r="AI1062" s="32">
        <f t="shared" si="54"/>
        <v>45336.124999997432</v>
      </c>
      <c r="AJ1062" s="33">
        <v>60.96</v>
      </c>
      <c r="AK1062" s="33">
        <f>MIN(CalcoliFV!$AN$7,CalcoliFV!$AO$7+MAX(0,180-AJ1062)+4)</f>
        <v>110</v>
      </c>
    </row>
    <row r="1063" spans="35:37" x14ac:dyDescent="0.3">
      <c r="AI1063" s="32">
        <f t="shared" si="54"/>
        <v>45336.166666664096</v>
      </c>
      <c r="AJ1063" s="33">
        <v>58.9</v>
      </c>
      <c r="AK1063" s="33">
        <f>MIN(CalcoliFV!$AN$7,CalcoliFV!$AO$7+MAX(0,180-AJ1063)+4)</f>
        <v>110</v>
      </c>
    </row>
    <row r="1064" spans="35:37" x14ac:dyDescent="0.3">
      <c r="AI1064" s="32">
        <f t="shared" si="54"/>
        <v>45336.20833333076</v>
      </c>
      <c r="AJ1064" s="33">
        <v>58.9</v>
      </c>
      <c r="AK1064" s="33">
        <f>MIN(CalcoliFV!$AN$7,CalcoliFV!$AO$7+MAX(0,180-AJ1064)+4)</f>
        <v>110</v>
      </c>
    </row>
    <row r="1065" spans="35:37" x14ac:dyDescent="0.3">
      <c r="AI1065" s="32">
        <f t="shared" si="54"/>
        <v>45336.249999997424</v>
      </c>
      <c r="AJ1065" s="33">
        <v>68.77825</v>
      </c>
      <c r="AK1065" s="33">
        <f>MIN(CalcoliFV!$AN$7,CalcoliFV!$AO$7+MAX(0,180-AJ1065)+4)</f>
        <v>110</v>
      </c>
    </row>
    <row r="1066" spans="35:37" x14ac:dyDescent="0.3">
      <c r="AI1066" s="32">
        <f t="shared" si="54"/>
        <v>45336.291666664089</v>
      </c>
      <c r="AJ1066" s="33">
        <v>92.06</v>
      </c>
      <c r="AK1066" s="33">
        <f>MIN(CalcoliFV!$AN$7,CalcoliFV!$AO$7+MAX(0,180-AJ1066)+4)</f>
        <v>110</v>
      </c>
    </row>
    <row r="1067" spans="35:37" x14ac:dyDescent="0.3">
      <c r="AI1067" s="32">
        <f t="shared" si="54"/>
        <v>45336.333333330753</v>
      </c>
      <c r="AJ1067" s="33">
        <v>102.93</v>
      </c>
      <c r="AK1067" s="33">
        <f>MIN(CalcoliFV!$AN$7,CalcoliFV!$AO$7+MAX(0,180-AJ1067)+4)</f>
        <v>110</v>
      </c>
    </row>
    <row r="1068" spans="35:37" x14ac:dyDescent="0.3">
      <c r="AI1068" s="32">
        <f t="shared" si="54"/>
        <v>45336.374999997417</v>
      </c>
      <c r="AJ1068" s="33">
        <v>111.81</v>
      </c>
      <c r="AK1068" s="33">
        <f>MIN(CalcoliFV!$AN$7,CalcoliFV!$AO$7+MAX(0,180-AJ1068)+4)</f>
        <v>110</v>
      </c>
    </row>
    <row r="1069" spans="35:37" x14ac:dyDescent="0.3">
      <c r="AI1069" s="32">
        <f t="shared" si="54"/>
        <v>45336.416666664081</v>
      </c>
      <c r="AJ1069" s="33">
        <v>98</v>
      </c>
      <c r="AK1069" s="33">
        <f>MIN(CalcoliFV!$AN$7,CalcoliFV!$AO$7+MAX(0,180-AJ1069)+4)</f>
        <v>110</v>
      </c>
    </row>
    <row r="1070" spans="35:37" x14ac:dyDescent="0.3">
      <c r="AI1070" s="32">
        <f t="shared" si="54"/>
        <v>45336.458333330746</v>
      </c>
      <c r="AJ1070" s="33">
        <v>54.01</v>
      </c>
      <c r="AK1070" s="33">
        <f>MIN(CalcoliFV!$AN$7,CalcoliFV!$AO$7+MAX(0,180-AJ1070)+4)</f>
        <v>110</v>
      </c>
    </row>
    <row r="1071" spans="35:37" x14ac:dyDescent="0.3">
      <c r="AI1071" s="32">
        <f t="shared" si="54"/>
        <v>45336.49999999741</v>
      </c>
      <c r="AJ1071" s="33">
        <v>3</v>
      </c>
      <c r="AK1071" s="33">
        <f>MIN(CalcoliFV!$AN$7,CalcoliFV!$AO$7+MAX(0,180-AJ1071)+4)</f>
        <v>110</v>
      </c>
    </row>
    <row r="1072" spans="35:37" x14ac:dyDescent="0.3">
      <c r="AI1072" s="32">
        <f t="shared" si="54"/>
        <v>45336.541666664074</v>
      </c>
      <c r="AJ1072" s="33">
        <v>5.47</v>
      </c>
      <c r="AK1072" s="33">
        <f>MIN(CalcoliFV!$AN$7,CalcoliFV!$AO$7+MAX(0,180-AJ1072)+4)</f>
        <v>110</v>
      </c>
    </row>
    <row r="1073" spans="35:37" x14ac:dyDescent="0.3">
      <c r="AI1073" s="32">
        <f t="shared" si="54"/>
        <v>45336.583333330738</v>
      </c>
      <c r="AJ1073" s="33">
        <v>13</v>
      </c>
      <c r="AK1073" s="33">
        <f>MIN(CalcoliFV!$AN$7,CalcoliFV!$AO$7+MAX(0,180-AJ1073)+4)</f>
        <v>110</v>
      </c>
    </row>
    <row r="1074" spans="35:37" x14ac:dyDescent="0.3">
      <c r="AI1074" s="32">
        <f t="shared" si="54"/>
        <v>45336.624999997402</v>
      </c>
      <c r="AJ1074" s="33">
        <v>63.49</v>
      </c>
      <c r="AK1074" s="33">
        <f>MIN(CalcoliFV!$AN$7,CalcoliFV!$AO$7+MAX(0,180-AJ1074)+4)</f>
        <v>110</v>
      </c>
    </row>
    <row r="1075" spans="35:37" x14ac:dyDescent="0.3">
      <c r="AI1075" s="32">
        <f t="shared" si="54"/>
        <v>45336.666666664067</v>
      </c>
      <c r="AJ1075" s="33">
        <v>73.798860000000005</v>
      </c>
      <c r="AK1075" s="33">
        <f>MIN(CalcoliFV!$AN$7,CalcoliFV!$AO$7+MAX(0,180-AJ1075)+4)</f>
        <v>110</v>
      </c>
    </row>
    <row r="1076" spans="35:37" x14ac:dyDescent="0.3">
      <c r="AI1076" s="32">
        <f t="shared" si="54"/>
        <v>45336.708333330731</v>
      </c>
      <c r="AJ1076" s="33">
        <v>103.93</v>
      </c>
      <c r="AK1076" s="33">
        <f>MIN(CalcoliFV!$AN$7,CalcoliFV!$AO$7+MAX(0,180-AJ1076)+4)</f>
        <v>110</v>
      </c>
    </row>
    <row r="1077" spans="35:37" x14ac:dyDescent="0.3">
      <c r="AI1077" s="32">
        <f t="shared" si="54"/>
        <v>45336.749999997395</v>
      </c>
      <c r="AJ1077" s="33">
        <v>129.34</v>
      </c>
      <c r="AK1077" s="33">
        <f>MIN(CalcoliFV!$AN$7,CalcoliFV!$AO$7+MAX(0,180-AJ1077)+4)</f>
        <v>110</v>
      </c>
    </row>
    <row r="1078" spans="35:37" x14ac:dyDescent="0.3">
      <c r="AI1078" s="32">
        <f t="shared" si="54"/>
        <v>45336.791666664059</v>
      </c>
      <c r="AJ1078" s="33">
        <v>127.93</v>
      </c>
      <c r="AK1078" s="33">
        <f>MIN(CalcoliFV!$AN$7,CalcoliFV!$AO$7+MAX(0,180-AJ1078)+4)</f>
        <v>110</v>
      </c>
    </row>
    <row r="1079" spans="35:37" x14ac:dyDescent="0.3">
      <c r="AI1079" s="32">
        <f t="shared" si="54"/>
        <v>45336.833333330724</v>
      </c>
      <c r="AJ1079" s="33">
        <v>128.13</v>
      </c>
      <c r="AK1079" s="33">
        <f>MIN(CalcoliFV!$AN$7,CalcoliFV!$AO$7+MAX(0,180-AJ1079)+4)</f>
        <v>110</v>
      </c>
    </row>
    <row r="1080" spans="35:37" x14ac:dyDescent="0.3">
      <c r="AI1080" s="32">
        <f t="shared" si="54"/>
        <v>45336.874999997388</v>
      </c>
      <c r="AJ1080" s="33">
        <v>111</v>
      </c>
      <c r="AK1080" s="33">
        <f>MIN(CalcoliFV!$AN$7,CalcoliFV!$AO$7+MAX(0,180-AJ1080)+4)</f>
        <v>110</v>
      </c>
    </row>
    <row r="1081" spans="35:37" x14ac:dyDescent="0.3">
      <c r="AI1081" s="32">
        <f t="shared" si="54"/>
        <v>45336.916666664052</v>
      </c>
      <c r="AJ1081" s="33">
        <v>98.07</v>
      </c>
      <c r="AK1081" s="33">
        <f>MIN(CalcoliFV!$AN$7,CalcoliFV!$AO$7+MAX(0,180-AJ1081)+4)</f>
        <v>110</v>
      </c>
    </row>
    <row r="1082" spans="35:37" x14ac:dyDescent="0.3">
      <c r="AI1082" s="32">
        <f t="shared" si="54"/>
        <v>45336.958333330716</v>
      </c>
      <c r="AJ1082" s="33">
        <v>92.77</v>
      </c>
      <c r="AK1082" s="33">
        <f>MIN(CalcoliFV!$AN$7,CalcoliFV!$AO$7+MAX(0,180-AJ1082)+4)</f>
        <v>110</v>
      </c>
    </row>
    <row r="1083" spans="35:37" x14ac:dyDescent="0.3">
      <c r="AI1083" s="32">
        <f t="shared" si="54"/>
        <v>45336.999999997381</v>
      </c>
      <c r="AJ1083" s="33">
        <v>92</v>
      </c>
      <c r="AK1083" s="33">
        <f>MIN(CalcoliFV!$AN$7,CalcoliFV!$AO$7+MAX(0,180-AJ1083)+4)</f>
        <v>110</v>
      </c>
    </row>
    <row r="1084" spans="35:37" x14ac:dyDescent="0.3">
      <c r="AI1084" s="32">
        <f t="shared" si="54"/>
        <v>45337.041666664045</v>
      </c>
      <c r="AJ1084" s="33">
        <v>80.599999999999994</v>
      </c>
      <c r="AK1084" s="33">
        <f>MIN(CalcoliFV!$AN$7,CalcoliFV!$AO$7+MAX(0,180-AJ1084)+4)</f>
        <v>110</v>
      </c>
    </row>
    <row r="1085" spans="35:37" x14ac:dyDescent="0.3">
      <c r="AI1085" s="32">
        <f t="shared" si="54"/>
        <v>45337.083333330709</v>
      </c>
      <c r="AJ1085" s="33">
        <v>72.19</v>
      </c>
      <c r="AK1085" s="33">
        <f>MIN(CalcoliFV!$AN$7,CalcoliFV!$AO$7+MAX(0,180-AJ1085)+4)</f>
        <v>110</v>
      </c>
    </row>
    <row r="1086" spans="35:37" x14ac:dyDescent="0.3">
      <c r="AI1086" s="32">
        <f t="shared" si="54"/>
        <v>45337.124999997373</v>
      </c>
      <c r="AJ1086" s="33">
        <v>70.95</v>
      </c>
      <c r="AK1086" s="33">
        <f>MIN(CalcoliFV!$AN$7,CalcoliFV!$AO$7+MAX(0,180-AJ1086)+4)</f>
        <v>110</v>
      </c>
    </row>
    <row r="1087" spans="35:37" x14ac:dyDescent="0.3">
      <c r="AI1087" s="32">
        <f t="shared" si="54"/>
        <v>45337.166666664038</v>
      </c>
      <c r="AJ1087" s="33">
        <v>70.95</v>
      </c>
      <c r="AK1087" s="33">
        <f>MIN(CalcoliFV!$AN$7,CalcoliFV!$AO$7+MAX(0,180-AJ1087)+4)</f>
        <v>110</v>
      </c>
    </row>
    <row r="1088" spans="35:37" x14ac:dyDescent="0.3">
      <c r="AI1088" s="32">
        <f t="shared" si="54"/>
        <v>45337.208333330702</v>
      </c>
      <c r="AJ1088" s="33">
        <v>70.95</v>
      </c>
      <c r="AK1088" s="33">
        <f>MIN(CalcoliFV!$AN$7,CalcoliFV!$AO$7+MAX(0,180-AJ1088)+4)</f>
        <v>110</v>
      </c>
    </row>
    <row r="1089" spans="35:37" x14ac:dyDescent="0.3">
      <c r="AI1089" s="32">
        <f t="shared" si="54"/>
        <v>45337.249999997366</v>
      </c>
      <c r="AJ1089" s="33">
        <v>78.27</v>
      </c>
      <c r="AK1089" s="33">
        <f>MIN(CalcoliFV!$AN$7,CalcoliFV!$AO$7+MAX(0,180-AJ1089)+4)</f>
        <v>110</v>
      </c>
    </row>
    <row r="1090" spans="35:37" x14ac:dyDescent="0.3">
      <c r="AI1090" s="32">
        <f t="shared" si="54"/>
        <v>45337.29166666403</v>
      </c>
      <c r="AJ1090" s="33">
        <v>91.42</v>
      </c>
      <c r="AK1090" s="33">
        <f>MIN(CalcoliFV!$AN$7,CalcoliFV!$AO$7+MAX(0,180-AJ1090)+4)</f>
        <v>110</v>
      </c>
    </row>
    <row r="1091" spans="35:37" x14ac:dyDescent="0.3">
      <c r="AI1091" s="32">
        <f t="shared" si="54"/>
        <v>45337.333333330695</v>
      </c>
      <c r="AJ1091" s="33">
        <v>110</v>
      </c>
      <c r="AK1091" s="33">
        <f>MIN(CalcoliFV!$AN$7,CalcoliFV!$AO$7+MAX(0,180-AJ1091)+4)</f>
        <v>110</v>
      </c>
    </row>
    <row r="1092" spans="35:37" x14ac:dyDescent="0.3">
      <c r="AI1092" s="32">
        <f t="shared" si="54"/>
        <v>45337.374999997359</v>
      </c>
      <c r="AJ1092" s="33">
        <v>127.25</v>
      </c>
      <c r="AK1092" s="33">
        <f>MIN(CalcoliFV!$AN$7,CalcoliFV!$AO$7+MAX(0,180-AJ1092)+4)</f>
        <v>110</v>
      </c>
    </row>
    <row r="1093" spans="35:37" x14ac:dyDescent="0.3">
      <c r="AI1093" s="32">
        <f t="shared" ref="AI1093:AI1156" si="55">AI1092+1/24</f>
        <v>45337.416666664023</v>
      </c>
      <c r="AJ1093" s="33">
        <v>106.5</v>
      </c>
      <c r="AK1093" s="33">
        <f>MIN(CalcoliFV!$AN$7,CalcoliFV!$AO$7+MAX(0,180-AJ1093)+4)</f>
        <v>110</v>
      </c>
    </row>
    <row r="1094" spans="35:37" x14ac:dyDescent="0.3">
      <c r="AI1094" s="32">
        <f t="shared" si="55"/>
        <v>45337.458333330687</v>
      </c>
      <c r="AJ1094" s="33">
        <v>91.58</v>
      </c>
      <c r="AK1094" s="33">
        <f>MIN(CalcoliFV!$AN$7,CalcoliFV!$AO$7+MAX(0,180-AJ1094)+4)</f>
        <v>110</v>
      </c>
    </row>
    <row r="1095" spans="35:37" x14ac:dyDescent="0.3">
      <c r="AI1095" s="32">
        <f t="shared" si="55"/>
        <v>45337.499999997352</v>
      </c>
      <c r="AJ1095" s="33">
        <v>85</v>
      </c>
      <c r="AK1095" s="33">
        <f>MIN(CalcoliFV!$AN$7,CalcoliFV!$AO$7+MAX(0,180-AJ1095)+4)</f>
        <v>110</v>
      </c>
    </row>
    <row r="1096" spans="35:37" x14ac:dyDescent="0.3">
      <c r="AI1096" s="32">
        <f t="shared" si="55"/>
        <v>45337.541666664016</v>
      </c>
      <c r="AJ1096" s="33">
        <v>72.53</v>
      </c>
      <c r="AK1096" s="33">
        <f>MIN(CalcoliFV!$AN$7,CalcoliFV!$AO$7+MAX(0,180-AJ1096)+4)</f>
        <v>110</v>
      </c>
    </row>
    <row r="1097" spans="35:37" x14ac:dyDescent="0.3">
      <c r="AI1097" s="32">
        <f t="shared" si="55"/>
        <v>45337.58333333068</v>
      </c>
      <c r="AJ1097" s="33">
        <v>75</v>
      </c>
      <c r="AK1097" s="33">
        <f>MIN(CalcoliFV!$AN$7,CalcoliFV!$AO$7+MAX(0,180-AJ1097)+4)</f>
        <v>110</v>
      </c>
    </row>
    <row r="1098" spans="35:37" x14ac:dyDescent="0.3">
      <c r="AI1098" s="32">
        <f t="shared" si="55"/>
        <v>45337.624999997344</v>
      </c>
      <c r="AJ1098" s="33">
        <v>83.46</v>
      </c>
      <c r="AK1098" s="33">
        <f>MIN(CalcoliFV!$AN$7,CalcoliFV!$AO$7+MAX(0,180-AJ1098)+4)</f>
        <v>110</v>
      </c>
    </row>
    <row r="1099" spans="35:37" x14ac:dyDescent="0.3">
      <c r="AI1099" s="32">
        <f t="shared" si="55"/>
        <v>45337.666666664009</v>
      </c>
      <c r="AJ1099" s="33">
        <v>90</v>
      </c>
      <c r="AK1099" s="33">
        <f>MIN(CalcoliFV!$AN$7,CalcoliFV!$AO$7+MAX(0,180-AJ1099)+4)</f>
        <v>110</v>
      </c>
    </row>
    <row r="1100" spans="35:37" x14ac:dyDescent="0.3">
      <c r="AI1100" s="32">
        <f t="shared" si="55"/>
        <v>45337.708333330673</v>
      </c>
      <c r="AJ1100" s="33">
        <v>98</v>
      </c>
      <c r="AK1100" s="33">
        <f>MIN(CalcoliFV!$AN$7,CalcoliFV!$AO$7+MAX(0,180-AJ1100)+4)</f>
        <v>110</v>
      </c>
    </row>
    <row r="1101" spans="35:37" x14ac:dyDescent="0.3">
      <c r="AI1101" s="32">
        <f t="shared" si="55"/>
        <v>45337.749999997337</v>
      </c>
      <c r="AJ1101" s="33">
        <v>112.85</v>
      </c>
      <c r="AK1101" s="33">
        <f>MIN(CalcoliFV!$AN$7,CalcoliFV!$AO$7+MAX(0,180-AJ1101)+4)</f>
        <v>110</v>
      </c>
    </row>
    <row r="1102" spans="35:37" x14ac:dyDescent="0.3">
      <c r="AI1102" s="32">
        <f t="shared" si="55"/>
        <v>45337.791666664001</v>
      </c>
      <c r="AJ1102" s="33">
        <v>115</v>
      </c>
      <c r="AK1102" s="33">
        <f>MIN(CalcoliFV!$AN$7,CalcoliFV!$AO$7+MAX(0,180-AJ1102)+4)</f>
        <v>110</v>
      </c>
    </row>
    <row r="1103" spans="35:37" x14ac:dyDescent="0.3">
      <c r="AI1103" s="32">
        <f t="shared" si="55"/>
        <v>45337.833333330665</v>
      </c>
      <c r="AJ1103" s="33">
        <v>118.7</v>
      </c>
      <c r="AK1103" s="33">
        <f>MIN(CalcoliFV!$AN$7,CalcoliFV!$AO$7+MAX(0,180-AJ1103)+4)</f>
        <v>110</v>
      </c>
    </row>
    <row r="1104" spans="35:37" x14ac:dyDescent="0.3">
      <c r="AI1104" s="32">
        <f t="shared" si="55"/>
        <v>45337.87499999733</v>
      </c>
      <c r="AJ1104" s="33">
        <v>104.08</v>
      </c>
      <c r="AK1104" s="33">
        <f>MIN(CalcoliFV!$AN$7,CalcoliFV!$AO$7+MAX(0,180-AJ1104)+4)</f>
        <v>110</v>
      </c>
    </row>
    <row r="1105" spans="35:37" x14ac:dyDescent="0.3">
      <c r="AI1105" s="32">
        <f t="shared" si="55"/>
        <v>45337.916666663994</v>
      </c>
      <c r="AJ1105" s="33">
        <v>91.78</v>
      </c>
      <c r="AK1105" s="33">
        <f>MIN(CalcoliFV!$AN$7,CalcoliFV!$AO$7+MAX(0,180-AJ1105)+4)</f>
        <v>110</v>
      </c>
    </row>
    <row r="1106" spans="35:37" x14ac:dyDescent="0.3">
      <c r="AI1106" s="32">
        <f t="shared" si="55"/>
        <v>45337.958333330658</v>
      </c>
      <c r="AJ1106" s="33">
        <v>91.28</v>
      </c>
      <c r="AK1106" s="33">
        <f>MIN(CalcoliFV!$AN$7,CalcoliFV!$AO$7+MAX(0,180-AJ1106)+4)</f>
        <v>110</v>
      </c>
    </row>
    <row r="1107" spans="35:37" x14ac:dyDescent="0.3">
      <c r="AI1107" s="32">
        <f t="shared" si="55"/>
        <v>45337.999999997322</v>
      </c>
      <c r="AJ1107" s="33">
        <v>89</v>
      </c>
      <c r="AK1107" s="33">
        <f>MIN(CalcoliFV!$AN$7,CalcoliFV!$AO$7+MAX(0,180-AJ1107)+4)</f>
        <v>110</v>
      </c>
    </row>
    <row r="1108" spans="35:37" x14ac:dyDescent="0.3">
      <c r="AI1108" s="32">
        <f t="shared" si="55"/>
        <v>45338.041666663987</v>
      </c>
      <c r="AJ1108" s="33">
        <v>87.32</v>
      </c>
      <c r="AK1108" s="33">
        <f>MIN(CalcoliFV!$AN$7,CalcoliFV!$AO$7+MAX(0,180-AJ1108)+4)</f>
        <v>110</v>
      </c>
    </row>
    <row r="1109" spans="35:37" x14ac:dyDescent="0.3">
      <c r="AI1109" s="32">
        <f t="shared" si="55"/>
        <v>45338.083333330651</v>
      </c>
      <c r="AJ1109" s="33">
        <v>81.62</v>
      </c>
      <c r="AK1109" s="33">
        <f>MIN(CalcoliFV!$AN$7,CalcoliFV!$AO$7+MAX(0,180-AJ1109)+4)</f>
        <v>110</v>
      </c>
    </row>
    <row r="1110" spans="35:37" x14ac:dyDescent="0.3">
      <c r="AI1110" s="32">
        <f t="shared" si="55"/>
        <v>45338.124999997315</v>
      </c>
      <c r="AJ1110" s="33">
        <v>79.900000000000006</v>
      </c>
      <c r="AK1110" s="33">
        <f>MIN(CalcoliFV!$AN$7,CalcoliFV!$AO$7+MAX(0,180-AJ1110)+4)</f>
        <v>110</v>
      </c>
    </row>
    <row r="1111" spans="35:37" x14ac:dyDescent="0.3">
      <c r="AI1111" s="32">
        <f t="shared" si="55"/>
        <v>45338.166666663979</v>
      </c>
      <c r="AJ1111" s="33">
        <v>78.319999999999993</v>
      </c>
      <c r="AK1111" s="33">
        <f>MIN(CalcoliFV!$AN$7,CalcoliFV!$AO$7+MAX(0,180-AJ1111)+4)</f>
        <v>110</v>
      </c>
    </row>
    <row r="1112" spans="35:37" x14ac:dyDescent="0.3">
      <c r="AI1112" s="32">
        <f t="shared" si="55"/>
        <v>45338.208333330644</v>
      </c>
      <c r="AJ1112" s="33">
        <v>78.319999999999993</v>
      </c>
      <c r="AK1112" s="33">
        <f>MIN(CalcoliFV!$AN$7,CalcoliFV!$AO$7+MAX(0,180-AJ1112)+4)</f>
        <v>110</v>
      </c>
    </row>
    <row r="1113" spans="35:37" x14ac:dyDescent="0.3">
      <c r="AI1113" s="32">
        <f t="shared" si="55"/>
        <v>45338.249999997308</v>
      </c>
      <c r="AJ1113" s="33">
        <v>82.86</v>
      </c>
      <c r="AK1113" s="33">
        <f>MIN(CalcoliFV!$AN$7,CalcoliFV!$AO$7+MAX(0,180-AJ1113)+4)</f>
        <v>110</v>
      </c>
    </row>
    <row r="1114" spans="35:37" x14ac:dyDescent="0.3">
      <c r="AI1114" s="32">
        <f t="shared" si="55"/>
        <v>45338.291666663972</v>
      </c>
      <c r="AJ1114" s="33">
        <v>89.93</v>
      </c>
      <c r="AK1114" s="33">
        <f>MIN(CalcoliFV!$AN$7,CalcoliFV!$AO$7+MAX(0,180-AJ1114)+4)</f>
        <v>110</v>
      </c>
    </row>
    <row r="1115" spans="35:37" x14ac:dyDescent="0.3">
      <c r="AI1115" s="32">
        <f t="shared" si="55"/>
        <v>45338.333333330636</v>
      </c>
      <c r="AJ1115" s="33">
        <v>99.07</v>
      </c>
      <c r="AK1115" s="33">
        <f>MIN(CalcoliFV!$AN$7,CalcoliFV!$AO$7+MAX(0,180-AJ1115)+4)</f>
        <v>110</v>
      </c>
    </row>
    <row r="1116" spans="35:37" x14ac:dyDescent="0.3">
      <c r="AI1116" s="32">
        <f t="shared" si="55"/>
        <v>45338.374999997301</v>
      </c>
      <c r="AJ1116" s="33">
        <v>110.27</v>
      </c>
      <c r="AK1116" s="33">
        <f>MIN(CalcoliFV!$AN$7,CalcoliFV!$AO$7+MAX(0,180-AJ1116)+4)</f>
        <v>110</v>
      </c>
    </row>
    <row r="1117" spans="35:37" x14ac:dyDescent="0.3">
      <c r="AI1117" s="32">
        <f t="shared" si="55"/>
        <v>45338.416666663965</v>
      </c>
      <c r="AJ1117" s="33">
        <v>97.79</v>
      </c>
      <c r="AK1117" s="33">
        <f>MIN(CalcoliFV!$AN$7,CalcoliFV!$AO$7+MAX(0,180-AJ1117)+4)</f>
        <v>110</v>
      </c>
    </row>
    <row r="1118" spans="35:37" x14ac:dyDescent="0.3">
      <c r="AI1118" s="32">
        <f t="shared" si="55"/>
        <v>45338.458333330629</v>
      </c>
      <c r="AJ1118" s="33">
        <v>89.21</v>
      </c>
      <c r="AK1118" s="33">
        <f>MIN(CalcoliFV!$AN$7,CalcoliFV!$AO$7+MAX(0,180-AJ1118)+4)</f>
        <v>110</v>
      </c>
    </row>
    <row r="1119" spans="35:37" x14ac:dyDescent="0.3">
      <c r="AI1119" s="32">
        <f t="shared" si="55"/>
        <v>45338.499999997293</v>
      </c>
      <c r="AJ1119" s="33">
        <v>84.21</v>
      </c>
      <c r="AK1119" s="33">
        <f>MIN(CalcoliFV!$AN$7,CalcoliFV!$AO$7+MAX(0,180-AJ1119)+4)</f>
        <v>110</v>
      </c>
    </row>
    <row r="1120" spans="35:37" x14ac:dyDescent="0.3">
      <c r="AI1120" s="32">
        <f t="shared" si="55"/>
        <v>45338.541666663958</v>
      </c>
      <c r="AJ1120" s="33">
        <v>75.72</v>
      </c>
      <c r="AK1120" s="33">
        <f>MIN(CalcoliFV!$AN$7,CalcoliFV!$AO$7+MAX(0,180-AJ1120)+4)</f>
        <v>110</v>
      </c>
    </row>
    <row r="1121" spans="35:37" x14ac:dyDescent="0.3">
      <c r="AI1121" s="32">
        <f t="shared" si="55"/>
        <v>45338.583333330622</v>
      </c>
      <c r="AJ1121" s="33">
        <v>75.72</v>
      </c>
      <c r="AK1121" s="33">
        <f>MIN(CalcoliFV!$AN$7,CalcoliFV!$AO$7+MAX(0,180-AJ1121)+4)</f>
        <v>110</v>
      </c>
    </row>
    <row r="1122" spans="35:37" x14ac:dyDescent="0.3">
      <c r="AI1122" s="32">
        <f t="shared" si="55"/>
        <v>45338.624999997286</v>
      </c>
      <c r="AJ1122" s="33">
        <v>84.21</v>
      </c>
      <c r="AK1122" s="33">
        <f>MIN(CalcoliFV!$AN$7,CalcoliFV!$AO$7+MAX(0,180-AJ1122)+4)</f>
        <v>110</v>
      </c>
    </row>
    <row r="1123" spans="35:37" x14ac:dyDescent="0.3">
      <c r="AI1123" s="32">
        <f t="shared" si="55"/>
        <v>45338.66666666395</v>
      </c>
      <c r="AJ1123" s="33">
        <v>88.99</v>
      </c>
      <c r="AK1123" s="33">
        <f>MIN(CalcoliFV!$AN$7,CalcoliFV!$AO$7+MAX(0,180-AJ1123)+4)</f>
        <v>110</v>
      </c>
    </row>
    <row r="1124" spans="35:37" x14ac:dyDescent="0.3">
      <c r="AI1124" s="32">
        <f t="shared" si="55"/>
        <v>45338.708333330615</v>
      </c>
      <c r="AJ1124" s="33">
        <v>94</v>
      </c>
      <c r="AK1124" s="33">
        <f>MIN(CalcoliFV!$AN$7,CalcoliFV!$AO$7+MAX(0,180-AJ1124)+4)</f>
        <v>110</v>
      </c>
    </row>
    <row r="1125" spans="35:37" x14ac:dyDescent="0.3">
      <c r="AI1125" s="32">
        <f t="shared" si="55"/>
        <v>45338.749999997279</v>
      </c>
      <c r="AJ1125" s="33">
        <v>101.13</v>
      </c>
      <c r="AK1125" s="33">
        <f>MIN(CalcoliFV!$AN$7,CalcoliFV!$AO$7+MAX(0,180-AJ1125)+4)</f>
        <v>110</v>
      </c>
    </row>
    <row r="1126" spans="35:37" x14ac:dyDescent="0.3">
      <c r="AI1126" s="32">
        <f t="shared" si="55"/>
        <v>45338.791666663943</v>
      </c>
      <c r="AJ1126" s="33">
        <v>109.7</v>
      </c>
      <c r="AK1126" s="33">
        <f>MIN(CalcoliFV!$AN$7,CalcoliFV!$AO$7+MAX(0,180-AJ1126)+4)</f>
        <v>110</v>
      </c>
    </row>
    <row r="1127" spans="35:37" x14ac:dyDescent="0.3">
      <c r="AI1127" s="32">
        <f t="shared" si="55"/>
        <v>45338.833333330607</v>
      </c>
      <c r="AJ1127" s="33">
        <v>110</v>
      </c>
      <c r="AK1127" s="33">
        <f>MIN(CalcoliFV!$AN$7,CalcoliFV!$AO$7+MAX(0,180-AJ1127)+4)</f>
        <v>110</v>
      </c>
    </row>
    <row r="1128" spans="35:37" x14ac:dyDescent="0.3">
      <c r="AI1128" s="32">
        <f t="shared" si="55"/>
        <v>45338.874999997272</v>
      </c>
      <c r="AJ1128" s="33">
        <v>97.2</v>
      </c>
      <c r="AK1128" s="33">
        <f>MIN(CalcoliFV!$AN$7,CalcoliFV!$AO$7+MAX(0,180-AJ1128)+4)</f>
        <v>110</v>
      </c>
    </row>
    <row r="1129" spans="35:37" x14ac:dyDescent="0.3">
      <c r="AI1129" s="32">
        <f t="shared" si="55"/>
        <v>45338.916666663936</v>
      </c>
      <c r="AJ1129" s="33">
        <v>90.88</v>
      </c>
      <c r="AK1129" s="33">
        <f>MIN(CalcoliFV!$AN$7,CalcoliFV!$AO$7+MAX(0,180-AJ1129)+4)</f>
        <v>110</v>
      </c>
    </row>
    <row r="1130" spans="35:37" x14ac:dyDescent="0.3">
      <c r="AI1130" s="32">
        <f t="shared" si="55"/>
        <v>45338.9583333306</v>
      </c>
      <c r="AJ1130" s="33">
        <v>90</v>
      </c>
      <c r="AK1130" s="33">
        <f>MIN(CalcoliFV!$AN$7,CalcoliFV!$AO$7+MAX(0,180-AJ1130)+4)</f>
        <v>110</v>
      </c>
    </row>
    <row r="1131" spans="35:37" x14ac:dyDescent="0.3">
      <c r="AI1131" s="32">
        <f t="shared" si="55"/>
        <v>45338.999999997264</v>
      </c>
      <c r="AJ1131" s="33">
        <v>88.88</v>
      </c>
      <c r="AK1131" s="33">
        <f>MIN(CalcoliFV!$AN$7,CalcoliFV!$AO$7+MAX(0,180-AJ1131)+4)</f>
        <v>110</v>
      </c>
    </row>
    <row r="1132" spans="35:37" x14ac:dyDescent="0.3">
      <c r="AI1132" s="32">
        <f t="shared" si="55"/>
        <v>45339.041666663928</v>
      </c>
      <c r="AJ1132" s="33">
        <v>88.38</v>
      </c>
      <c r="AK1132" s="33">
        <f>MIN(CalcoliFV!$AN$7,CalcoliFV!$AO$7+MAX(0,180-AJ1132)+4)</f>
        <v>110</v>
      </c>
    </row>
    <row r="1133" spans="35:37" x14ac:dyDescent="0.3">
      <c r="AI1133" s="32">
        <f t="shared" si="55"/>
        <v>45339.083333330593</v>
      </c>
      <c r="AJ1133" s="33">
        <v>88</v>
      </c>
      <c r="AK1133" s="33">
        <f>MIN(CalcoliFV!$AN$7,CalcoliFV!$AO$7+MAX(0,180-AJ1133)+4)</f>
        <v>110</v>
      </c>
    </row>
    <row r="1134" spans="35:37" x14ac:dyDescent="0.3">
      <c r="AI1134" s="32">
        <f t="shared" si="55"/>
        <v>45339.124999997257</v>
      </c>
      <c r="AJ1134" s="33">
        <v>80.2</v>
      </c>
      <c r="AK1134" s="33">
        <f>MIN(CalcoliFV!$AN$7,CalcoliFV!$AO$7+MAX(0,180-AJ1134)+4)</f>
        <v>110</v>
      </c>
    </row>
    <row r="1135" spans="35:37" x14ac:dyDescent="0.3">
      <c r="AI1135" s="32">
        <f t="shared" si="55"/>
        <v>45339.166666663921</v>
      </c>
      <c r="AJ1135" s="33">
        <v>75.819999999999993</v>
      </c>
      <c r="AK1135" s="33">
        <f>MIN(CalcoliFV!$AN$7,CalcoliFV!$AO$7+MAX(0,180-AJ1135)+4)</f>
        <v>110</v>
      </c>
    </row>
    <row r="1136" spans="35:37" x14ac:dyDescent="0.3">
      <c r="AI1136" s="32">
        <f t="shared" si="55"/>
        <v>45339.208333330585</v>
      </c>
      <c r="AJ1136" s="33">
        <v>79.73</v>
      </c>
      <c r="AK1136" s="33">
        <f>MIN(CalcoliFV!$AN$7,CalcoliFV!$AO$7+MAX(0,180-AJ1136)+4)</f>
        <v>110</v>
      </c>
    </row>
    <row r="1137" spans="35:37" x14ac:dyDescent="0.3">
      <c r="AI1137" s="32">
        <f t="shared" si="55"/>
        <v>45339.24999999725</v>
      </c>
      <c r="AJ1137" s="33">
        <v>80</v>
      </c>
      <c r="AK1137" s="33">
        <f>MIN(CalcoliFV!$AN$7,CalcoliFV!$AO$7+MAX(0,180-AJ1137)+4)</f>
        <v>110</v>
      </c>
    </row>
    <row r="1138" spans="35:37" x14ac:dyDescent="0.3">
      <c r="AI1138" s="32">
        <f t="shared" si="55"/>
        <v>45339.291666663914</v>
      </c>
      <c r="AJ1138" s="33">
        <v>90</v>
      </c>
      <c r="AK1138" s="33">
        <f>MIN(CalcoliFV!$AN$7,CalcoliFV!$AO$7+MAX(0,180-AJ1138)+4)</f>
        <v>110</v>
      </c>
    </row>
    <row r="1139" spans="35:37" x14ac:dyDescent="0.3">
      <c r="AI1139" s="32">
        <f t="shared" si="55"/>
        <v>45339.333333330578</v>
      </c>
      <c r="AJ1139" s="33">
        <v>102.25</v>
      </c>
      <c r="AK1139" s="33">
        <f>MIN(CalcoliFV!$AN$7,CalcoliFV!$AO$7+MAX(0,180-AJ1139)+4)</f>
        <v>110</v>
      </c>
    </row>
    <row r="1140" spans="35:37" x14ac:dyDescent="0.3">
      <c r="AI1140" s="32">
        <f t="shared" si="55"/>
        <v>45339.374999997242</v>
      </c>
      <c r="AJ1140" s="33">
        <v>100</v>
      </c>
      <c r="AK1140" s="33">
        <f>MIN(CalcoliFV!$AN$7,CalcoliFV!$AO$7+MAX(0,180-AJ1140)+4)</f>
        <v>110</v>
      </c>
    </row>
    <row r="1141" spans="35:37" x14ac:dyDescent="0.3">
      <c r="AI1141" s="32">
        <f t="shared" si="55"/>
        <v>45339.416666663907</v>
      </c>
      <c r="AJ1141" s="33">
        <v>90.48</v>
      </c>
      <c r="AK1141" s="33">
        <f>MIN(CalcoliFV!$AN$7,CalcoliFV!$AO$7+MAX(0,180-AJ1141)+4)</f>
        <v>110</v>
      </c>
    </row>
    <row r="1142" spans="35:37" x14ac:dyDescent="0.3">
      <c r="AI1142" s="32">
        <f t="shared" si="55"/>
        <v>45339.458333330571</v>
      </c>
      <c r="AJ1142" s="33">
        <v>84</v>
      </c>
      <c r="AK1142" s="33">
        <f>MIN(CalcoliFV!$AN$7,CalcoliFV!$AO$7+MAX(0,180-AJ1142)+4)</f>
        <v>110</v>
      </c>
    </row>
    <row r="1143" spans="35:37" x14ac:dyDescent="0.3">
      <c r="AI1143" s="32">
        <f t="shared" si="55"/>
        <v>45339.499999997235</v>
      </c>
      <c r="AJ1143" s="33">
        <v>67.739999999999995</v>
      </c>
      <c r="AK1143" s="33">
        <f>MIN(CalcoliFV!$AN$7,CalcoliFV!$AO$7+MAX(0,180-AJ1143)+4)</f>
        <v>110</v>
      </c>
    </row>
    <row r="1144" spans="35:37" x14ac:dyDescent="0.3">
      <c r="AI1144" s="32">
        <f t="shared" si="55"/>
        <v>45339.541666663899</v>
      </c>
      <c r="AJ1144" s="33">
        <v>61.6</v>
      </c>
      <c r="AK1144" s="33">
        <f>MIN(CalcoliFV!$AN$7,CalcoliFV!$AO$7+MAX(0,180-AJ1144)+4)</f>
        <v>110</v>
      </c>
    </row>
    <row r="1145" spans="35:37" x14ac:dyDescent="0.3">
      <c r="AI1145" s="32">
        <f t="shared" si="55"/>
        <v>45339.583333330564</v>
      </c>
      <c r="AJ1145" s="33">
        <v>55.29</v>
      </c>
      <c r="AK1145" s="33">
        <f>MIN(CalcoliFV!$AN$7,CalcoliFV!$AO$7+MAX(0,180-AJ1145)+4)</f>
        <v>110</v>
      </c>
    </row>
    <row r="1146" spans="35:37" x14ac:dyDescent="0.3">
      <c r="AI1146" s="32">
        <f t="shared" si="55"/>
        <v>45339.624999997228</v>
      </c>
      <c r="AJ1146" s="33">
        <v>59.093760000000003</v>
      </c>
      <c r="AK1146" s="33">
        <f>MIN(CalcoliFV!$AN$7,CalcoliFV!$AO$7+MAX(0,180-AJ1146)+4)</f>
        <v>110</v>
      </c>
    </row>
    <row r="1147" spans="35:37" x14ac:dyDescent="0.3">
      <c r="AI1147" s="32">
        <f t="shared" si="55"/>
        <v>45339.666666663892</v>
      </c>
      <c r="AJ1147" s="33">
        <v>68</v>
      </c>
      <c r="AK1147" s="33">
        <f>MIN(CalcoliFV!$AN$7,CalcoliFV!$AO$7+MAX(0,180-AJ1147)+4)</f>
        <v>110</v>
      </c>
    </row>
    <row r="1148" spans="35:37" x14ac:dyDescent="0.3">
      <c r="AI1148" s="32">
        <f t="shared" si="55"/>
        <v>45339.708333330556</v>
      </c>
      <c r="AJ1148" s="33">
        <v>88.45</v>
      </c>
      <c r="AK1148" s="33">
        <f>MIN(CalcoliFV!$AN$7,CalcoliFV!$AO$7+MAX(0,180-AJ1148)+4)</f>
        <v>110</v>
      </c>
    </row>
    <row r="1149" spans="35:37" x14ac:dyDescent="0.3">
      <c r="AI1149" s="32">
        <f t="shared" si="55"/>
        <v>45339.749999997221</v>
      </c>
      <c r="AJ1149" s="33">
        <v>102.62</v>
      </c>
      <c r="AK1149" s="33">
        <f>MIN(CalcoliFV!$AN$7,CalcoliFV!$AO$7+MAX(0,180-AJ1149)+4)</f>
        <v>110</v>
      </c>
    </row>
    <row r="1150" spans="35:37" x14ac:dyDescent="0.3">
      <c r="AI1150" s="32">
        <f t="shared" si="55"/>
        <v>45339.791666663885</v>
      </c>
      <c r="AJ1150" s="33">
        <v>119.7</v>
      </c>
      <c r="AK1150" s="33">
        <f>MIN(CalcoliFV!$AN$7,CalcoliFV!$AO$7+MAX(0,180-AJ1150)+4)</f>
        <v>110</v>
      </c>
    </row>
    <row r="1151" spans="35:37" x14ac:dyDescent="0.3">
      <c r="AI1151" s="32">
        <f t="shared" si="55"/>
        <v>45339.833333330549</v>
      </c>
      <c r="AJ1151" s="33">
        <v>120</v>
      </c>
      <c r="AK1151" s="33">
        <f>MIN(CalcoliFV!$AN$7,CalcoliFV!$AO$7+MAX(0,180-AJ1151)+4)</f>
        <v>110</v>
      </c>
    </row>
    <row r="1152" spans="35:37" x14ac:dyDescent="0.3">
      <c r="AI1152" s="32">
        <f t="shared" si="55"/>
        <v>45339.874999997213</v>
      </c>
      <c r="AJ1152" s="33">
        <v>111.97</v>
      </c>
      <c r="AK1152" s="33">
        <f>MIN(CalcoliFV!$AN$7,CalcoliFV!$AO$7+MAX(0,180-AJ1152)+4)</f>
        <v>110</v>
      </c>
    </row>
    <row r="1153" spans="35:37" x14ac:dyDescent="0.3">
      <c r="AI1153" s="32">
        <f t="shared" si="55"/>
        <v>45339.916666663878</v>
      </c>
      <c r="AJ1153" s="33">
        <v>100</v>
      </c>
      <c r="AK1153" s="33">
        <f>MIN(CalcoliFV!$AN$7,CalcoliFV!$AO$7+MAX(0,180-AJ1153)+4)</f>
        <v>110</v>
      </c>
    </row>
    <row r="1154" spans="35:37" x14ac:dyDescent="0.3">
      <c r="AI1154" s="32">
        <f t="shared" si="55"/>
        <v>45339.958333330542</v>
      </c>
      <c r="AJ1154" s="33">
        <v>90</v>
      </c>
      <c r="AK1154" s="33">
        <f>MIN(CalcoliFV!$AN$7,CalcoliFV!$AO$7+MAX(0,180-AJ1154)+4)</f>
        <v>110</v>
      </c>
    </row>
    <row r="1155" spans="35:37" x14ac:dyDescent="0.3">
      <c r="AI1155" s="32">
        <f t="shared" si="55"/>
        <v>45339.999999997206</v>
      </c>
      <c r="AJ1155" s="33">
        <v>88.73</v>
      </c>
      <c r="AK1155" s="33">
        <f>MIN(CalcoliFV!$AN$7,CalcoliFV!$AO$7+MAX(0,180-AJ1155)+4)</f>
        <v>110</v>
      </c>
    </row>
    <row r="1156" spans="35:37" x14ac:dyDescent="0.3">
      <c r="AI1156" s="32">
        <f t="shared" si="55"/>
        <v>45340.04166666387</v>
      </c>
      <c r="AJ1156" s="33">
        <v>90</v>
      </c>
      <c r="AK1156" s="33">
        <f>MIN(CalcoliFV!$AN$7,CalcoliFV!$AO$7+MAX(0,180-AJ1156)+4)</f>
        <v>110</v>
      </c>
    </row>
    <row r="1157" spans="35:37" x14ac:dyDescent="0.3">
      <c r="AI1157" s="32">
        <f t="shared" ref="AI1157:AI1220" si="56">AI1156+1/24</f>
        <v>45340.083333330535</v>
      </c>
      <c r="AJ1157" s="33">
        <v>88.48</v>
      </c>
      <c r="AK1157" s="33">
        <f>MIN(CalcoliFV!$AN$7,CalcoliFV!$AO$7+MAX(0,180-AJ1157)+4)</f>
        <v>110</v>
      </c>
    </row>
    <row r="1158" spans="35:37" x14ac:dyDescent="0.3">
      <c r="AI1158" s="32">
        <f t="shared" si="56"/>
        <v>45340.124999997199</v>
      </c>
      <c r="AJ1158" s="33">
        <v>85.92</v>
      </c>
      <c r="AK1158" s="33">
        <f>MIN(CalcoliFV!$AN$7,CalcoliFV!$AO$7+MAX(0,180-AJ1158)+4)</f>
        <v>110</v>
      </c>
    </row>
    <row r="1159" spans="35:37" x14ac:dyDescent="0.3">
      <c r="AI1159" s="32">
        <f t="shared" si="56"/>
        <v>45340.166666663863</v>
      </c>
      <c r="AJ1159" s="33">
        <v>80.2</v>
      </c>
      <c r="AK1159" s="33">
        <f>MIN(CalcoliFV!$AN$7,CalcoliFV!$AO$7+MAX(0,180-AJ1159)+4)</f>
        <v>110</v>
      </c>
    </row>
    <row r="1160" spans="35:37" x14ac:dyDescent="0.3">
      <c r="AI1160" s="32">
        <f t="shared" si="56"/>
        <v>45340.208333330527</v>
      </c>
      <c r="AJ1160" s="33">
        <v>77.69</v>
      </c>
      <c r="AK1160" s="33">
        <f>MIN(CalcoliFV!$AN$7,CalcoliFV!$AO$7+MAX(0,180-AJ1160)+4)</f>
        <v>110</v>
      </c>
    </row>
    <row r="1161" spans="35:37" x14ac:dyDescent="0.3">
      <c r="AI1161" s="32">
        <f t="shared" si="56"/>
        <v>45340.249999997191</v>
      </c>
      <c r="AJ1161" s="33">
        <v>84.51</v>
      </c>
      <c r="AK1161" s="33">
        <f>MIN(CalcoliFV!$AN$7,CalcoliFV!$AO$7+MAX(0,180-AJ1161)+4)</f>
        <v>110</v>
      </c>
    </row>
    <row r="1162" spans="35:37" x14ac:dyDescent="0.3">
      <c r="AI1162" s="32">
        <f t="shared" si="56"/>
        <v>45340.291666663856</v>
      </c>
      <c r="AJ1162" s="33">
        <v>86.92</v>
      </c>
      <c r="AK1162" s="33">
        <f>MIN(CalcoliFV!$AN$7,CalcoliFV!$AO$7+MAX(0,180-AJ1162)+4)</f>
        <v>110</v>
      </c>
    </row>
    <row r="1163" spans="35:37" x14ac:dyDescent="0.3">
      <c r="AI1163" s="32">
        <f t="shared" si="56"/>
        <v>45340.33333333052</v>
      </c>
      <c r="AJ1163" s="33">
        <v>87.17</v>
      </c>
      <c r="AK1163" s="33">
        <f>MIN(CalcoliFV!$AN$7,CalcoliFV!$AO$7+MAX(0,180-AJ1163)+4)</f>
        <v>110</v>
      </c>
    </row>
    <row r="1164" spans="35:37" x14ac:dyDescent="0.3">
      <c r="AI1164" s="32">
        <f t="shared" si="56"/>
        <v>45340.374999997184</v>
      </c>
      <c r="AJ1164" s="33">
        <v>86.63</v>
      </c>
      <c r="AK1164" s="33">
        <f>MIN(CalcoliFV!$AN$7,CalcoliFV!$AO$7+MAX(0,180-AJ1164)+4)</f>
        <v>110</v>
      </c>
    </row>
    <row r="1165" spans="35:37" x14ac:dyDescent="0.3">
      <c r="AI1165" s="32">
        <f t="shared" si="56"/>
        <v>45340.416666663848</v>
      </c>
      <c r="AJ1165" s="33">
        <v>81</v>
      </c>
      <c r="AK1165" s="33">
        <f>MIN(CalcoliFV!$AN$7,CalcoliFV!$AO$7+MAX(0,180-AJ1165)+4)</f>
        <v>110</v>
      </c>
    </row>
    <row r="1166" spans="35:37" x14ac:dyDescent="0.3">
      <c r="AI1166" s="32">
        <f t="shared" si="56"/>
        <v>45340.458333330513</v>
      </c>
      <c r="AJ1166" s="33">
        <v>70</v>
      </c>
      <c r="AK1166" s="33">
        <f>MIN(CalcoliFV!$AN$7,CalcoliFV!$AO$7+MAX(0,180-AJ1166)+4)</f>
        <v>110</v>
      </c>
    </row>
    <row r="1167" spans="35:37" x14ac:dyDescent="0.3">
      <c r="AI1167" s="32">
        <f t="shared" si="56"/>
        <v>45340.499999997177</v>
      </c>
      <c r="AJ1167" s="33">
        <v>70</v>
      </c>
      <c r="AK1167" s="33">
        <f>MIN(CalcoliFV!$AN$7,CalcoliFV!$AO$7+MAX(0,180-AJ1167)+4)</f>
        <v>110</v>
      </c>
    </row>
    <row r="1168" spans="35:37" x14ac:dyDescent="0.3">
      <c r="AI1168" s="32">
        <f t="shared" si="56"/>
        <v>45340.541666663841</v>
      </c>
      <c r="AJ1168" s="33">
        <v>70</v>
      </c>
      <c r="AK1168" s="33">
        <f>MIN(CalcoliFV!$AN$7,CalcoliFV!$AO$7+MAX(0,180-AJ1168)+4)</f>
        <v>110</v>
      </c>
    </row>
    <row r="1169" spans="35:37" x14ac:dyDescent="0.3">
      <c r="AI1169" s="32">
        <f t="shared" si="56"/>
        <v>45340.583333330505</v>
      </c>
      <c r="AJ1169" s="33">
        <v>64.41</v>
      </c>
      <c r="AK1169" s="33">
        <f>MIN(CalcoliFV!$AN$7,CalcoliFV!$AO$7+MAX(0,180-AJ1169)+4)</f>
        <v>110</v>
      </c>
    </row>
    <row r="1170" spans="35:37" x14ac:dyDescent="0.3">
      <c r="AI1170" s="32">
        <f t="shared" si="56"/>
        <v>45340.62499999717</v>
      </c>
      <c r="AJ1170" s="33">
        <v>59.59</v>
      </c>
      <c r="AK1170" s="33">
        <f>MIN(CalcoliFV!$AN$7,CalcoliFV!$AO$7+MAX(0,180-AJ1170)+4)</f>
        <v>110</v>
      </c>
    </row>
    <row r="1171" spans="35:37" x14ac:dyDescent="0.3">
      <c r="AI1171" s="32">
        <f t="shared" si="56"/>
        <v>45340.666666663834</v>
      </c>
      <c r="AJ1171" s="33">
        <v>52.565309999999997</v>
      </c>
      <c r="AK1171" s="33">
        <f>MIN(CalcoliFV!$AN$7,CalcoliFV!$AO$7+MAX(0,180-AJ1171)+4)</f>
        <v>110</v>
      </c>
    </row>
    <row r="1172" spans="35:37" x14ac:dyDescent="0.3">
      <c r="AI1172" s="32">
        <f t="shared" si="56"/>
        <v>45340.708333330498</v>
      </c>
      <c r="AJ1172" s="33">
        <v>80.760000000000005</v>
      </c>
      <c r="AK1172" s="33">
        <f>MIN(CalcoliFV!$AN$7,CalcoliFV!$AO$7+MAX(0,180-AJ1172)+4)</f>
        <v>110</v>
      </c>
    </row>
    <row r="1173" spans="35:37" x14ac:dyDescent="0.3">
      <c r="AI1173" s="32">
        <f t="shared" si="56"/>
        <v>45340.749999997162</v>
      </c>
      <c r="AJ1173" s="33">
        <v>92</v>
      </c>
      <c r="AK1173" s="33">
        <f>MIN(CalcoliFV!$AN$7,CalcoliFV!$AO$7+MAX(0,180-AJ1173)+4)</f>
        <v>110</v>
      </c>
    </row>
    <row r="1174" spans="35:37" x14ac:dyDescent="0.3">
      <c r="AI1174" s="32">
        <f t="shared" si="56"/>
        <v>45340.791666663827</v>
      </c>
      <c r="AJ1174" s="33">
        <v>105.67</v>
      </c>
      <c r="AK1174" s="33">
        <f>MIN(CalcoliFV!$AN$7,CalcoliFV!$AO$7+MAX(0,180-AJ1174)+4)</f>
        <v>110</v>
      </c>
    </row>
    <row r="1175" spans="35:37" x14ac:dyDescent="0.3">
      <c r="AI1175" s="32">
        <f t="shared" si="56"/>
        <v>45340.833333330491</v>
      </c>
      <c r="AJ1175" s="33">
        <v>113.77</v>
      </c>
      <c r="AK1175" s="33">
        <f>MIN(CalcoliFV!$AN$7,CalcoliFV!$AO$7+MAX(0,180-AJ1175)+4)</f>
        <v>110</v>
      </c>
    </row>
    <row r="1176" spans="35:37" x14ac:dyDescent="0.3">
      <c r="AI1176" s="32">
        <f t="shared" si="56"/>
        <v>45340.874999997155</v>
      </c>
      <c r="AJ1176" s="33">
        <v>106.25</v>
      </c>
      <c r="AK1176" s="33">
        <f>MIN(CalcoliFV!$AN$7,CalcoliFV!$AO$7+MAX(0,180-AJ1176)+4)</f>
        <v>110</v>
      </c>
    </row>
    <row r="1177" spans="35:37" x14ac:dyDescent="0.3">
      <c r="AI1177" s="32">
        <f t="shared" si="56"/>
        <v>45340.916666663819</v>
      </c>
      <c r="AJ1177" s="33">
        <v>96.96</v>
      </c>
      <c r="AK1177" s="33">
        <f>MIN(CalcoliFV!$AN$7,CalcoliFV!$AO$7+MAX(0,180-AJ1177)+4)</f>
        <v>110</v>
      </c>
    </row>
    <row r="1178" spans="35:37" x14ac:dyDescent="0.3">
      <c r="AI1178" s="32">
        <f t="shared" si="56"/>
        <v>45340.958333330484</v>
      </c>
      <c r="AJ1178" s="33">
        <v>91.57</v>
      </c>
      <c r="AK1178" s="33">
        <f>MIN(CalcoliFV!$AN$7,CalcoliFV!$AO$7+MAX(0,180-AJ1178)+4)</f>
        <v>110</v>
      </c>
    </row>
    <row r="1179" spans="35:37" x14ac:dyDescent="0.3">
      <c r="AI1179" s="32">
        <f t="shared" si="56"/>
        <v>45340.999999997148</v>
      </c>
      <c r="AJ1179" s="33">
        <v>88</v>
      </c>
      <c r="AK1179" s="33">
        <f>MIN(CalcoliFV!$AN$7,CalcoliFV!$AO$7+MAX(0,180-AJ1179)+4)</f>
        <v>110</v>
      </c>
    </row>
    <row r="1180" spans="35:37" x14ac:dyDescent="0.3">
      <c r="AI1180" s="32">
        <f t="shared" si="56"/>
        <v>45341.041666663812</v>
      </c>
      <c r="AJ1180" s="33">
        <v>85</v>
      </c>
      <c r="AK1180" s="33">
        <f>MIN(CalcoliFV!$AN$7,CalcoliFV!$AO$7+MAX(0,180-AJ1180)+4)</f>
        <v>110</v>
      </c>
    </row>
    <row r="1181" spans="35:37" x14ac:dyDescent="0.3">
      <c r="AI1181" s="32">
        <f t="shared" si="56"/>
        <v>45341.083333330476</v>
      </c>
      <c r="AJ1181" s="33">
        <v>77.33</v>
      </c>
      <c r="AK1181" s="33">
        <f>MIN(CalcoliFV!$AN$7,CalcoliFV!$AO$7+MAX(0,180-AJ1181)+4)</f>
        <v>110</v>
      </c>
    </row>
    <row r="1182" spans="35:37" x14ac:dyDescent="0.3">
      <c r="AI1182" s="32">
        <f t="shared" si="56"/>
        <v>45341.124999997141</v>
      </c>
      <c r="AJ1182" s="33">
        <v>70</v>
      </c>
      <c r="AK1182" s="33">
        <f>MIN(CalcoliFV!$AN$7,CalcoliFV!$AO$7+MAX(0,180-AJ1182)+4)</f>
        <v>110</v>
      </c>
    </row>
    <row r="1183" spans="35:37" x14ac:dyDescent="0.3">
      <c r="AI1183" s="32">
        <f t="shared" si="56"/>
        <v>45341.166666663805</v>
      </c>
      <c r="AJ1183" s="33">
        <v>61.86</v>
      </c>
      <c r="AK1183" s="33">
        <f>MIN(CalcoliFV!$AN$7,CalcoliFV!$AO$7+MAX(0,180-AJ1183)+4)</f>
        <v>110</v>
      </c>
    </row>
    <row r="1184" spans="35:37" x14ac:dyDescent="0.3">
      <c r="AI1184" s="32">
        <f t="shared" si="56"/>
        <v>45341.208333330469</v>
      </c>
      <c r="AJ1184" s="33">
        <v>59.5</v>
      </c>
      <c r="AK1184" s="33">
        <f>MIN(CalcoliFV!$AN$7,CalcoliFV!$AO$7+MAX(0,180-AJ1184)+4)</f>
        <v>110</v>
      </c>
    </row>
    <row r="1185" spans="35:37" x14ac:dyDescent="0.3">
      <c r="AI1185" s="32">
        <f t="shared" si="56"/>
        <v>45341.249999997133</v>
      </c>
      <c r="AJ1185" s="33">
        <v>77.900000000000006</v>
      </c>
      <c r="AK1185" s="33">
        <f>MIN(CalcoliFV!$AN$7,CalcoliFV!$AO$7+MAX(0,180-AJ1185)+4)</f>
        <v>110</v>
      </c>
    </row>
    <row r="1186" spans="35:37" x14ac:dyDescent="0.3">
      <c r="AI1186" s="32">
        <f t="shared" si="56"/>
        <v>45341.291666663798</v>
      </c>
      <c r="AJ1186" s="33">
        <v>91</v>
      </c>
      <c r="AK1186" s="33">
        <f>MIN(CalcoliFV!$AN$7,CalcoliFV!$AO$7+MAX(0,180-AJ1186)+4)</f>
        <v>110</v>
      </c>
    </row>
    <row r="1187" spans="35:37" x14ac:dyDescent="0.3">
      <c r="AI1187" s="32">
        <f t="shared" si="56"/>
        <v>45341.333333330462</v>
      </c>
      <c r="AJ1187" s="33">
        <v>98.57</v>
      </c>
      <c r="AK1187" s="33">
        <f>MIN(CalcoliFV!$AN$7,CalcoliFV!$AO$7+MAX(0,180-AJ1187)+4)</f>
        <v>110</v>
      </c>
    </row>
    <row r="1188" spans="35:37" x14ac:dyDescent="0.3">
      <c r="AI1188" s="32">
        <f t="shared" si="56"/>
        <v>45341.374999997126</v>
      </c>
      <c r="AJ1188" s="33">
        <v>114.56</v>
      </c>
      <c r="AK1188" s="33">
        <f>MIN(CalcoliFV!$AN$7,CalcoliFV!$AO$7+MAX(0,180-AJ1188)+4)</f>
        <v>110</v>
      </c>
    </row>
    <row r="1189" spans="35:37" x14ac:dyDescent="0.3">
      <c r="AI1189" s="32">
        <f t="shared" si="56"/>
        <v>45341.41666666379</v>
      </c>
      <c r="AJ1189" s="33">
        <v>105</v>
      </c>
      <c r="AK1189" s="33">
        <f>MIN(CalcoliFV!$AN$7,CalcoliFV!$AO$7+MAX(0,180-AJ1189)+4)</f>
        <v>110</v>
      </c>
    </row>
    <row r="1190" spans="35:37" x14ac:dyDescent="0.3">
      <c r="AI1190" s="32">
        <f t="shared" si="56"/>
        <v>45341.458333330454</v>
      </c>
      <c r="AJ1190" s="33">
        <v>92.57</v>
      </c>
      <c r="AK1190" s="33">
        <f>MIN(CalcoliFV!$AN$7,CalcoliFV!$AO$7+MAX(0,180-AJ1190)+4)</f>
        <v>110</v>
      </c>
    </row>
    <row r="1191" spans="35:37" x14ac:dyDescent="0.3">
      <c r="AI1191" s="32">
        <f t="shared" si="56"/>
        <v>45341.499999997119</v>
      </c>
      <c r="AJ1191" s="33">
        <v>88.88</v>
      </c>
      <c r="AK1191" s="33">
        <f>MIN(CalcoliFV!$AN$7,CalcoliFV!$AO$7+MAX(0,180-AJ1191)+4)</f>
        <v>110</v>
      </c>
    </row>
    <row r="1192" spans="35:37" x14ac:dyDescent="0.3">
      <c r="AI1192" s="32">
        <f t="shared" si="56"/>
        <v>45341.541666663783</v>
      </c>
      <c r="AJ1192" s="33">
        <v>80</v>
      </c>
      <c r="AK1192" s="33">
        <f>MIN(CalcoliFV!$AN$7,CalcoliFV!$AO$7+MAX(0,180-AJ1192)+4)</f>
        <v>110</v>
      </c>
    </row>
    <row r="1193" spans="35:37" x14ac:dyDescent="0.3">
      <c r="AI1193" s="32">
        <f t="shared" si="56"/>
        <v>45341.583333330447</v>
      </c>
      <c r="AJ1193" s="33">
        <v>81.540000000000006</v>
      </c>
      <c r="AK1193" s="33">
        <f>MIN(CalcoliFV!$AN$7,CalcoliFV!$AO$7+MAX(0,180-AJ1193)+4)</f>
        <v>110</v>
      </c>
    </row>
    <row r="1194" spans="35:37" x14ac:dyDescent="0.3">
      <c r="AI1194" s="32">
        <f t="shared" si="56"/>
        <v>45341.624999997111</v>
      </c>
      <c r="AJ1194" s="33">
        <v>88.88</v>
      </c>
      <c r="AK1194" s="33">
        <f>MIN(CalcoliFV!$AN$7,CalcoliFV!$AO$7+MAX(0,180-AJ1194)+4)</f>
        <v>110</v>
      </c>
    </row>
    <row r="1195" spans="35:37" x14ac:dyDescent="0.3">
      <c r="AI1195" s="32">
        <f t="shared" si="56"/>
        <v>45341.666666663776</v>
      </c>
      <c r="AJ1195" s="33">
        <v>91.13</v>
      </c>
      <c r="AK1195" s="33">
        <f>MIN(CalcoliFV!$AN$7,CalcoliFV!$AO$7+MAX(0,180-AJ1195)+4)</f>
        <v>110</v>
      </c>
    </row>
    <row r="1196" spans="35:37" x14ac:dyDescent="0.3">
      <c r="AI1196" s="32">
        <f t="shared" si="56"/>
        <v>45341.70833333044</v>
      </c>
      <c r="AJ1196" s="33">
        <v>96.88</v>
      </c>
      <c r="AK1196" s="33">
        <f>MIN(CalcoliFV!$AN$7,CalcoliFV!$AO$7+MAX(0,180-AJ1196)+4)</f>
        <v>110</v>
      </c>
    </row>
    <row r="1197" spans="35:37" x14ac:dyDescent="0.3">
      <c r="AI1197" s="32">
        <f t="shared" si="56"/>
        <v>45341.749999997104</v>
      </c>
      <c r="AJ1197" s="33">
        <v>109.2</v>
      </c>
      <c r="AK1197" s="33">
        <f>MIN(CalcoliFV!$AN$7,CalcoliFV!$AO$7+MAX(0,180-AJ1197)+4)</f>
        <v>110</v>
      </c>
    </row>
    <row r="1198" spans="35:37" x14ac:dyDescent="0.3">
      <c r="AI1198" s="32">
        <f t="shared" si="56"/>
        <v>45341.791666663768</v>
      </c>
      <c r="AJ1198" s="33">
        <v>116.5</v>
      </c>
      <c r="AK1198" s="33">
        <f>MIN(CalcoliFV!$AN$7,CalcoliFV!$AO$7+MAX(0,180-AJ1198)+4)</f>
        <v>110</v>
      </c>
    </row>
    <row r="1199" spans="35:37" x14ac:dyDescent="0.3">
      <c r="AI1199" s="32">
        <f t="shared" si="56"/>
        <v>45341.833333330433</v>
      </c>
      <c r="AJ1199" s="33">
        <v>118.77</v>
      </c>
      <c r="AK1199" s="33">
        <f>MIN(CalcoliFV!$AN$7,CalcoliFV!$AO$7+MAX(0,180-AJ1199)+4)</f>
        <v>110</v>
      </c>
    </row>
    <row r="1200" spans="35:37" x14ac:dyDescent="0.3">
      <c r="AI1200" s="32">
        <f t="shared" si="56"/>
        <v>45341.874999997097</v>
      </c>
      <c r="AJ1200" s="33">
        <v>103.28</v>
      </c>
      <c r="AK1200" s="33">
        <f>MIN(CalcoliFV!$AN$7,CalcoliFV!$AO$7+MAX(0,180-AJ1200)+4)</f>
        <v>110</v>
      </c>
    </row>
    <row r="1201" spans="35:37" x14ac:dyDescent="0.3">
      <c r="AI1201" s="32">
        <f t="shared" si="56"/>
        <v>45341.916666663761</v>
      </c>
      <c r="AJ1201" s="33">
        <v>91.66</v>
      </c>
      <c r="AK1201" s="33">
        <f>MIN(CalcoliFV!$AN$7,CalcoliFV!$AO$7+MAX(0,180-AJ1201)+4)</f>
        <v>110</v>
      </c>
    </row>
    <row r="1202" spans="35:37" x14ac:dyDescent="0.3">
      <c r="AI1202" s="32">
        <f t="shared" si="56"/>
        <v>45341.958333330425</v>
      </c>
      <c r="AJ1202" s="33">
        <v>88.82</v>
      </c>
      <c r="AK1202" s="33">
        <f>MIN(CalcoliFV!$AN$7,CalcoliFV!$AO$7+MAX(0,180-AJ1202)+4)</f>
        <v>110</v>
      </c>
    </row>
    <row r="1203" spans="35:37" x14ac:dyDescent="0.3">
      <c r="AI1203" s="32">
        <f t="shared" si="56"/>
        <v>45341.99999999709</v>
      </c>
      <c r="AJ1203" s="33">
        <v>85</v>
      </c>
      <c r="AK1203" s="33">
        <f>MIN(CalcoliFV!$AN$7,CalcoliFV!$AO$7+MAX(0,180-AJ1203)+4)</f>
        <v>110</v>
      </c>
    </row>
    <row r="1204" spans="35:37" x14ac:dyDescent="0.3">
      <c r="AI1204" s="32">
        <f t="shared" si="56"/>
        <v>45342.041666663754</v>
      </c>
      <c r="AJ1204" s="33">
        <v>79.3</v>
      </c>
      <c r="AK1204" s="33">
        <f>MIN(CalcoliFV!$AN$7,CalcoliFV!$AO$7+MAX(0,180-AJ1204)+4)</f>
        <v>110</v>
      </c>
    </row>
    <row r="1205" spans="35:37" x14ac:dyDescent="0.3">
      <c r="AI1205" s="32">
        <f t="shared" si="56"/>
        <v>45342.083333330418</v>
      </c>
      <c r="AJ1205" s="33">
        <v>69.499840000000006</v>
      </c>
      <c r="AK1205" s="33">
        <f>MIN(CalcoliFV!$AN$7,CalcoliFV!$AO$7+MAX(0,180-AJ1205)+4)</f>
        <v>110</v>
      </c>
    </row>
    <row r="1206" spans="35:37" x14ac:dyDescent="0.3">
      <c r="AI1206" s="32">
        <f t="shared" si="56"/>
        <v>45342.124999997082</v>
      </c>
      <c r="AJ1206" s="33">
        <v>57.16</v>
      </c>
      <c r="AK1206" s="33">
        <f>MIN(CalcoliFV!$AN$7,CalcoliFV!$AO$7+MAX(0,180-AJ1206)+4)</f>
        <v>110</v>
      </c>
    </row>
    <row r="1207" spans="35:37" x14ac:dyDescent="0.3">
      <c r="AI1207" s="32">
        <f t="shared" si="56"/>
        <v>45342.166666663747</v>
      </c>
      <c r="AJ1207" s="33">
        <v>57.16</v>
      </c>
      <c r="AK1207" s="33">
        <f>MIN(CalcoliFV!$AN$7,CalcoliFV!$AO$7+MAX(0,180-AJ1207)+4)</f>
        <v>110</v>
      </c>
    </row>
    <row r="1208" spans="35:37" x14ac:dyDescent="0.3">
      <c r="AI1208" s="32">
        <f t="shared" si="56"/>
        <v>45342.208333330411</v>
      </c>
      <c r="AJ1208" s="33">
        <v>59.899929999999998</v>
      </c>
      <c r="AK1208" s="33">
        <f>MIN(CalcoliFV!$AN$7,CalcoliFV!$AO$7+MAX(0,180-AJ1208)+4)</f>
        <v>110</v>
      </c>
    </row>
    <row r="1209" spans="35:37" x14ac:dyDescent="0.3">
      <c r="AI1209" s="32">
        <f t="shared" si="56"/>
        <v>45342.249999997075</v>
      </c>
      <c r="AJ1209" s="33">
        <v>78.556169999999995</v>
      </c>
      <c r="AK1209" s="33">
        <f>MIN(CalcoliFV!$AN$7,CalcoliFV!$AO$7+MAX(0,180-AJ1209)+4)</f>
        <v>110</v>
      </c>
    </row>
    <row r="1210" spans="35:37" x14ac:dyDescent="0.3">
      <c r="AI1210" s="32">
        <f t="shared" si="56"/>
        <v>45342.291666663739</v>
      </c>
      <c r="AJ1210" s="33">
        <v>89</v>
      </c>
      <c r="AK1210" s="33">
        <f>MIN(CalcoliFV!$AN$7,CalcoliFV!$AO$7+MAX(0,180-AJ1210)+4)</f>
        <v>110</v>
      </c>
    </row>
    <row r="1211" spans="35:37" x14ac:dyDescent="0.3">
      <c r="AI1211" s="32">
        <f t="shared" si="56"/>
        <v>45342.333333330404</v>
      </c>
      <c r="AJ1211" s="33">
        <v>97.3</v>
      </c>
      <c r="AK1211" s="33">
        <f>MIN(CalcoliFV!$AN$7,CalcoliFV!$AO$7+MAX(0,180-AJ1211)+4)</f>
        <v>110</v>
      </c>
    </row>
    <row r="1212" spans="35:37" x14ac:dyDescent="0.3">
      <c r="AI1212" s="32">
        <f t="shared" si="56"/>
        <v>45342.374999997068</v>
      </c>
      <c r="AJ1212" s="33">
        <v>110.57998000000001</v>
      </c>
      <c r="AK1212" s="33">
        <f>MIN(CalcoliFV!$AN$7,CalcoliFV!$AO$7+MAX(0,180-AJ1212)+4)</f>
        <v>110</v>
      </c>
    </row>
    <row r="1213" spans="35:37" x14ac:dyDescent="0.3">
      <c r="AI1213" s="32">
        <f t="shared" si="56"/>
        <v>45342.416666663732</v>
      </c>
      <c r="AJ1213" s="33">
        <v>95.35</v>
      </c>
      <c r="AK1213" s="33">
        <f>MIN(CalcoliFV!$AN$7,CalcoliFV!$AO$7+MAX(0,180-AJ1213)+4)</f>
        <v>110</v>
      </c>
    </row>
    <row r="1214" spans="35:37" x14ac:dyDescent="0.3">
      <c r="AI1214" s="32">
        <f t="shared" si="56"/>
        <v>45342.458333330396</v>
      </c>
      <c r="AJ1214" s="33">
        <v>88.88</v>
      </c>
      <c r="AK1214" s="33">
        <f>MIN(CalcoliFV!$AN$7,CalcoliFV!$AO$7+MAX(0,180-AJ1214)+4)</f>
        <v>110</v>
      </c>
    </row>
    <row r="1215" spans="35:37" x14ac:dyDescent="0.3">
      <c r="AI1215" s="32">
        <f t="shared" si="56"/>
        <v>45342.499999997061</v>
      </c>
      <c r="AJ1215" s="33">
        <v>80.2</v>
      </c>
      <c r="AK1215" s="33">
        <f>MIN(CalcoliFV!$AN$7,CalcoliFV!$AO$7+MAX(0,180-AJ1215)+4)</f>
        <v>110</v>
      </c>
    </row>
    <row r="1216" spans="35:37" x14ac:dyDescent="0.3">
      <c r="AI1216" s="32">
        <f t="shared" si="56"/>
        <v>45342.541666663725</v>
      </c>
      <c r="AJ1216" s="33">
        <v>72.5</v>
      </c>
      <c r="AK1216" s="33">
        <f>MIN(CalcoliFV!$AN$7,CalcoliFV!$AO$7+MAX(0,180-AJ1216)+4)</f>
        <v>110</v>
      </c>
    </row>
    <row r="1217" spans="35:37" x14ac:dyDescent="0.3">
      <c r="AI1217" s="32">
        <f t="shared" si="56"/>
        <v>45342.583333330389</v>
      </c>
      <c r="AJ1217" s="33">
        <v>70.87</v>
      </c>
      <c r="AK1217" s="33">
        <f>MIN(CalcoliFV!$AN$7,CalcoliFV!$AO$7+MAX(0,180-AJ1217)+4)</f>
        <v>110</v>
      </c>
    </row>
    <row r="1218" spans="35:37" x14ac:dyDescent="0.3">
      <c r="AI1218" s="32">
        <f t="shared" si="56"/>
        <v>45342.624999997053</v>
      </c>
      <c r="AJ1218" s="33">
        <v>79.149910000000006</v>
      </c>
      <c r="AK1218" s="33">
        <f>MIN(CalcoliFV!$AN$7,CalcoliFV!$AO$7+MAX(0,180-AJ1218)+4)</f>
        <v>110</v>
      </c>
    </row>
    <row r="1219" spans="35:37" x14ac:dyDescent="0.3">
      <c r="AI1219" s="32">
        <f t="shared" si="56"/>
        <v>45342.666666663717</v>
      </c>
      <c r="AJ1219" s="33">
        <v>87</v>
      </c>
      <c r="AK1219" s="33">
        <f>MIN(CalcoliFV!$AN$7,CalcoliFV!$AO$7+MAX(0,180-AJ1219)+4)</f>
        <v>110</v>
      </c>
    </row>
    <row r="1220" spans="35:37" x14ac:dyDescent="0.3">
      <c r="AI1220" s="32">
        <f t="shared" si="56"/>
        <v>45342.708333330382</v>
      </c>
      <c r="AJ1220" s="33">
        <v>91.66</v>
      </c>
      <c r="AK1220" s="33">
        <f>MIN(CalcoliFV!$AN$7,CalcoliFV!$AO$7+MAX(0,180-AJ1220)+4)</f>
        <v>110</v>
      </c>
    </row>
    <row r="1221" spans="35:37" x14ac:dyDescent="0.3">
      <c r="AI1221" s="32">
        <f t="shared" ref="AI1221:AI1284" si="57">AI1220+1/24</f>
        <v>45342.749999997046</v>
      </c>
      <c r="AJ1221" s="33">
        <v>99.499930000000006</v>
      </c>
      <c r="AK1221" s="33">
        <f>MIN(CalcoliFV!$AN$7,CalcoliFV!$AO$7+MAX(0,180-AJ1221)+4)</f>
        <v>110</v>
      </c>
    </row>
    <row r="1222" spans="35:37" x14ac:dyDescent="0.3">
      <c r="AI1222" s="32">
        <f t="shared" si="57"/>
        <v>45342.79166666371</v>
      </c>
      <c r="AJ1222" s="33">
        <v>110.47</v>
      </c>
      <c r="AK1222" s="33">
        <f>MIN(CalcoliFV!$AN$7,CalcoliFV!$AO$7+MAX(0,180-AJ1222)+4)</f>
        <v>110</v>
      </c>
    </row>
    <row r="1223" spans="35:37" x14ac:dyDescent="0.3">
      <c r="AI1223" s="32">
        <f t="shared" si="57"/>
        <v>45342.833333330374</v>
      </c>
      <c r="AJ1223" s="33">
        <v>105</v>
      </c>
      <c r="AK1223" s="33">
        <f>MIN(CalcoliFV!$AN$7,CalcoliFV!$AO$7+MAX(0,180-AJ1223)+4)</f>
        <v>110</v>
      </c>
    </row>
    <row r="1224" spans="35:37" x14ac:dyDescent="0.3">
      <c r="AI1224" s="32">
        <f t="shared" si="57"/>
        <v>45342.874999997039</v>
      </c>
      <c r="AJ1224" s="33">
        <v>94</v>
      </c>
      <c r="AK1224" s="33">
        <f>MIN(CalcoliFV!$AN$7,CalcoliFV!$AO$7+MAX(0,180-AJ1224)+4)</f>
        <v>110</v>
      </c>
    </row>
    <row r="1225" spans="35:37" x14ac:dyDescent="0.3">
      <c r="AI1225" s="32">
        <f t="shared" si="57"/>
        <v>45342.916666663703</v>
      </c>
      <c r="AJ1225" s="33">
        <v>89</v>
      </c>
      <c r="AK1225" s="33">
        <f>MIN(CalcoliFV!$AN$7,CalcoliFV!$AO$7+MAX(0,180-AJ1225)+4)</f>
        <v>110</v>
      </c>
    </row>
    <row r="1226" spans="35:37" x14ac:dyDescent="0.3">
      <c r="AI1226" s="32">
        <f t="shared" si="57"/>
        <v>45342.958333330367</v>
      </c>
      <c r="AJ1226" s="33">
        <v>86.08</v>
      </c>
      <c r="AK1226" s="33">
        <f>MIN(CalcoliFV!$AN$7,CalcoliFV!$AO$7+MAX(0,180-AJ1226)+4)</f>
        <v>110</v>
      </c>
    </row>
    <row r="1227" spans="35:37" x14ac:dyDescent="0.3">
      <c r="AI1227" s="32">
        <f t="shared" si="57"/>
        <v>45342.999999997031</v>
      </c>
      <c r="AJ1227" s="33">
        <v>80.13</v>
      </c>
      <c r="AK1227" s="33">
        <f>MIN(CalcoliFV!$AN$7,CalcoliFV!$AO$7+MAX(0,180-AJ1227)+4)</f>
        <v>110</v>
      </c>
    </row>
    <row r="1228" spans="35:37" x14ac:dyDescent="0.3">
      <c r="AI1228" s="32">
        <f t="shared" si="57"/>
        <v>45343.041666663696</v>
      </c>
      <c r="AJ1228" s="33">
        <v>75.040000000000006</v>
      </c>
      <c r="AK1228" s="33">
        <f>MIN(CalcoliFV!$AN$7,CalcoliFV!$AO$7+MAX(0,180-AJ1228)+4)</f>
        <v>110</v>
      </c>
    </row>
    <row r="1229" spans="35:37" x14ac:dyDescent="0.3">
      <c r="AI1229" s="32">
        <f t="shared" si="57"/>
        <v>45343.08333333036</v>
      </c>
      <c r="AJ1229" s="33">
        <v>66.8</v>
      </c>
      <c r="AK1229" s="33">
        <f>MIN(CalcoliFV!$AN$7,CalcoliFV!$AO$7+MAX(0,180-AJ1229)+4)</f>
        <v>110</v>
      </c>
    </row>
    <row r="1230" spans="35:37" x14ac:dyDescent="0.3">
      <c r="AI1230" s="32">
        <f t="shared" si="57"/>
        <v>45343.124999997024</v>
      </c>
      <c r="AJ1230" s="33">
        <v>60</v>
      </c>
      <c r="AK1230" s="33">
        <f>MIN(CalcoliFV!$AN$7,CalcoliFV!$AO$7+MAX(0,180-AJ1230)+4)</f>
        <v>110</v>
      </c>
    </row>
    <row r="1231" spans="35:37" x14ac:dyDescent="0.3">
      <c r="AI1231" s="32">
        <f t="shared" si="57"/>
        <v>45343.166666663688</v>
      </c>
      <c r="AJ1231" s="33">
        <v>60.749809999999997</v>
      </c>
      <c r="AK1231" s="33">
        <f>MIN(CalcoliFV!$AN$7,CalcoliFV!$AO$7+MAX(0,180-AJ1231)+4)</f>
        <v>110</v>
      </c>
    </row>
    <row r="1232" spans="35:37" x14ac:dyDescent="0.3">
      <c r="AI1232" s="32">
        <f t="shared" si="57"/>
        <v>45343.208333330353</v>
      </c>
      <c r="AJ1232" s="33">
        <v>70.87</v>
      </c>
      <c r="AK1232" s="33">
        <f>MIN(CalcoliFV!$AN$7,CalcoliFV!$AO$7+MAX(0,180-AJ1232)+4)</f>
        <v>110</v>
      </c>
    </row>
    <row r="1233" spans="35:37" x14ac:dyDescent="0.3">
      <c r="AI1233" s="32">
        <f t="shared" si="57"/>
        <v>45343.249999997017</v>
      </c>
      <c r="AJ1233" s="33">
        <v>81.44</v>
      </c>
      <c r="AK1233" s="33">
        <f>MIN(CalcoliFV!$AN$7,CalcoliFV!$AO$7+MAX(0,180-AJ1233)+4)</f>
        <v>110</v>
      </c>
    </row>
    <row r="1234" spans="35:37" x14ac:dyDescent="0.3">
      <c r="AI1234" s="32">
        <f t="shared" si="57"/>
        <v>45343.291666663681</v>
      </c>
      <c r="AJ1234" s="33">
        <v>90</v>
      </c>
      <c r="AK1234" s="33">
        <f>MIN(CalcoliFV!$AN$7,CalcoliFV!$AO$7+MAX(0,180-AJ1234)+4)</f>
        <v>110</v>
      </c>
    </row>
    <row r="1235" spans="35:37" x14ac:dyDescent="0.3">
      <c r="AI1235" s="32">
        <f t="shared" si="57"/>
        <v>45343.333333330345</v>
      </c>
      <c r="AJ1235" s="33">
        <v>100</v>
      </c>
      <c r="AK1235" s="33">
        <f>MIN(CalcoliFV!$AN$7,CalcoliFV!$AO$7+MAX(0,180-AJ1235)+4)</f>
        <v>110</v>
      </c>
    </row>
    <row r="1236" spans="35:37" x14ac:dyDescent="0.3">
      <c r="AI1236" s="32">
        <f t="shared" si="57"/>
        <v>45343.37499999701</v>
      </c>
      <c r="AJ1236" s="33">
        <v>103.95</v>
      </c>
      <c r="AK1236" s="33">
        <f>MIN(CalcoliFV!$AN$7,CalcoliFV!$AO$7+MAX(0,180-AJ1236)+4)</f>
        <v>110</v>
      </c>
    </row>
    <row r="1237" spans="35:37" x14ac:dyDescent="0.3">
      <c r="AI1237" s="32">
        <f t="shared" si="57"/>
        <v>45343.416666663674</v>
      </c>
      <c r="AJ1237" s="33">
        <v>90</v>
      </c>
      <c r="AK1237" s="33">
        <f>MIN(CalcoliFV!$AN$7,CalcoliFV!$AO$7+MAX(0,180-AJ1237)+4)</f>
        <v>110</v>
      </c>
    </row>
    <row r="1238" spans="35:37" x14ac:dyDescent="0.3">
      <c r="AI1238" s="32">
        <f t="shared" si="57"/>
        <v>45343.458333330338</v>
      </c>
      <c r="AJ1238" s="33">
        <v>84.91</v>
      </c>
      <c r="AK1238" s="33">
        <f>MIN(CalcoliFV!$AN$7,CalcoliFV!$AO$7+MAX(0,180-AJ1238)+4)</f>
        <v>110</v>
      </c>
    </row>
    <row r="1239" spans="35:37" x14ac:dyDescent="0.3">
      <c r="AI1239" s="32">
        <f t="shared" si="57"/>
        <v>45343.499999997002</v>
      </c>
      <c r="AJ1239" s="33">
        <v>62.9</v>
      </c>
      <c r="AK1239" s="33">
        <f>MIN(CalcoliFV!$AN$7,CalcoliFV!$AO$7+MAX(0,180-AJ1239)+4)</f>
        <v>110</v>
      </c>
    </row>
    <row r="1240" spans="35:37" x14ac:dyDescent="0.3">
      <c r="AI1240" s="32">
        <f t="shared" si="57"/>
        <v>45343.541666663667</v>
      </c>
      <c r="AJ1240" s="33">
        <v>53.007680000000001</v>
      </c>
      <c r="AK1240" s="33">
        <f>MIN(CalcoliFV!$AN$7,CalcoliFV!$AO$7+MAX(0,180-AJ1240)+4)</f>
        <v>110</v>
      </c>
    </row>
    <row r="1241" spans="35:37" x14ac:dyDescent="0.3">
      <c r="AI1241" s="32">
        <f t="shared" si="57"/>
        <v>45343.583333330331</v>
      </c>
      <c r="AJ1241" s="33">
        <v>54.1</v>
      </c>
      <c r="AK1241" s="33">
        <f>MIN(CalcoliFV!$AN$7,CalcoliFV!$AO$7+MAX(0,180-AJ1241)+4)</f>
        <v>110</v>
      </c>
    </row>
    <row r="1242" spans="35:37" x14ac:dyDescent="0.3">
      <c r="AI1242" s="32">
        <f t="shared" si="57"/>
        <v>45343.624999996995</v>
      </c>
      <c r="AJ1242" s="33">
        <v>71.84</v>
      </c>
      <c r="AK1242" s="33">
        <f>MIN(CalcoliFV!$AN$7,CalcoliFV!$AO$7+MAX(0,180-AJ1242)+4)</f>
        <v>110</v>
      </c>
    </row>
    <row r="1243" spans="35:37" x14ac:dyDescent="0.3">
      <c r="AI1243" s="32">
        <f t="shared" si="57"/>
        <v>45343.666666663659</v>
      </c>
      <c r="AJ1243" s="33">
        <v>86.1</v>
      </c>
      <c r="AK1243" s="33">
        <f>MIN(CalcoliFV!$AN$7,CalcoliFV!$AO$7+MAX(0,180-AJ1243)+4)</f>
        <v>110</v>
      </c>
    </row>
    <row r="1244" spans="35:37" x14ac:dyDescent="0.3">
      <c r="AI1244" s="32">
        <f t="shared" si="57"/>
        <v>45343.708333330324</v>
      </c>
      <c r="AJ1244" s="33">
        <v>89.55</v>
      </c>
      <c r="AK1244" s="33">
        <f>MIN(CalcoliFV!$AN$7,CalcoliFV!$AO$7+MAX(0,180-AJ1244)+4)</f>
        <v>110</v>
      </c>
    </row>
    <row r="1245" spans="35:37" x14ac:dyDescent="0.3">
      <c r="AI1245" s="32">
        <f t="shared" si="57"/>
        <v>45343.749999996988</v>
      </c>
      <c r="AJ1245" s="33">
        <v>104</v>
      </c>
      <c r="AK1245" s="33">
        <f>MIN(CalcoliFV!$AN$7,CalcoliFV!$AO$7+MAX(0,180-AJ1245)+4)</f>
        <v>110</v>
      </c>
    </row>
    <row r="1246" spans="35:37" x14ac:dyDescent="0.3">
      <c r="AI1246" s="32">
        <f t="shared" si="57"/>
        <v>45343.791666663652</v>
      </c>
      <c r="AJ1246" s="33">
        <v>118.61</v>
      </c>
      <c r="AK1246" s="33">
        <f>MIN(CalcoliFV!$AN$7,CalcoliFV!$AO$7+MAX(0,180-AJ1246)+4)</f>
        <v>110</v>
      </c>
    </row>
    <row r="1247" spans="35:37" x14ac:dyDescent="0.3">
      <c r="AI1247" s="32">
        <f t="shared" si="57"/>
        <v>45343.833333330316</v>
      </c>
      <c r="AJ1247" s="33">
        <v>116.25642000000001</v>
      </c>
      <c r="AK1247" s="33">
        <f>MIN(CalcoliFV!$AN$7,CalcoliFV!$AO$7+MAX(0,180-AJ1247)+4)</f>
        <v>110</v>
      </c>
    </row>
    <row r="1248" spans="35:37" x14ac:dyDescent="0.3">
      <c r="AI1248" s="32">
        <f t="shared" si="57"/>
        <v>45343.87499999698</v>
      </c>
      <c r="AJ1248" s="33">
        <v>98</v>
      </c>
      <c r="AK1248" s="33">
        <f>MIN(CalcoliFV!$AN$7,CalcoliFV!$AO$7+MAX(0,180-AJ1248)+4)</f>
        <v>110</v>
      </c>
    </row>
    <row r="1249" spans="35:37" x14ac:dyDescent="0.3">
      <c r="AI1249" s="32">
        <f t="shared" si="57"/>
        <v>45343.916666663645</v>
      </c>
      <c r="AJ1249" s="33">
        <v>90</v>
      </c>
      <c r="AK1249" s="33">
        <f>MIN(CalcoliFV!$AN$7,CalcoliFV!$AO$7+MAX(0,180-AJ1249)+4)</f>
        <v>110</v>
      </c>
    </row>
    <row r="1250" spans="35:37" x14ac:dyDescent="0.3">
      <c r="AI1250" s="32">
        <f t="shared" si="57"/>
        <v>45343.958333330309</v>
      </c>
      <c r="AJ1250" s="33">
        <v>88.36</v>
      </c>
      <c r="AK1250" s="33">
        <f>MIN(CalcoliFV!$AN$7,CalcoliFV!$AO$7+MAX(0,180-AJ1250)+4)</f>
        <v>110</v>
      </c>
    </row>
    <row r="1251" spans="35:37" x14ac:dyDescent="0.3">
      <c r="AI1251" s="32">
        <f t="shared" si="57"/>
        <v>45343.999999996973</v>
      </c>
      <c r="AJ1251" s="33">
        <v>86.84</v>
      </c>
      <c r="AK1251" s="33">
        <f>MIN(CalcoliFV!$AN$7,CalcoliFV!$AO$7+MAX(0,180-AJ1251)+4)</f>
        <v>110</v>
      </c>
    </row>
    <row r="1252" spans="35:37" x14ac:dyDescent="0.3">
      <c r="AI1252" s="32">
        <f t="shared" si="57"/>
        <v>45344.041666663637</v>
      </c>
      <c r="AJ1252" s="33">
        <v>88.42</v>
      </c>
      <c r="AK1252" s="33">
        <f>MIN(CalcoliFV!$AN$7,CalcoliFV!$AO$7+MAX(0,180-AJ1252)+4)</f>
        <v>110</v>
      </c>
    </row>
    <row r="1253" spans="35:37" x14ac:dyDescent="0.3">
      <c r="AI1253" s="32">
        <f t="shared" si="57"/>
        <v>45344.083333330302</v>
      </c>
      <c r="AJ1253" s="33">
        <v>92</v>
      </c>
      <c r="AK1253" s="33">
        <f>MIN(CalcoliFV!$AN$7,CalcoliFV!$AO$7+MAX(0,180-AJ1253)+4)</f>
        <v>110</v>
      </c>
    </row>
    <row r="1254" spans="35:37" x14ac:dyDescent="0.3">
      <c r="AI1254" s="32">
        <f t="shared" si="57"/>
        <v>45344.124999996966</v>
      </c>
      <c r="AJ1254" s="33">
        <v>87.91</v>
      </c>
      <c r="AK1254" s="33">
        <f>MIN(CalcoliFV!$AN$7,CalcoliFV!$AO$7+MAX(0,180-AJ1254)+4)</f>
        <v>110</v>
      </c>
    </row>
    <row r="1255" spans="35:37" x14ac:dyDescent="0.3">
      <c r="AI1255" s="32">
        <f t="shared" si="57"/>
        <v>45344.16666666363</v>
      </c>
      <c r="AJ1255" s="33">
        <v>87.91</v>
      </c>
      <c r="AK1255" s="33">
        <f>MIN(CalcoliFV!$AN$7,CalcoliFV!$AO$7+MAX(0,180-AJ1255)+4)</f>
        <v>110</v>
      </c>
    </row>
    <row r="1256" spans="35:37" x14ac:dyDescent="0.3">
      <c r="AI1256" s="32">
        <f t="shared" si="57"/>
        <v>45344.208333330294</v>
      </c>
      <c r="AJ1256" s="33">
        <v>73.23</v>
      </c>
      <c r="AK1256" s="33">
        <f>MIN(CalcoliFV!$AN$7,CalcoliFV!$AO$7+MAX(0,180-AJ1256)+4)</f>
        <v>110</v>
      </c>
    </row>
    <row r="1257" spans="35:37" x14ac:dyDescent="0.3">
      <c r="AI1257" s="32">
        <f t="shared" si="57"/>
        <v>45344.249999996959</v>
      </c>
      <c r="AJ1257" s="33">
        <v>80.97</v>
      </c>
      <c r="AK1257" s="33">
        <f>MIN(CalcoliFV!$AN$7,CalcoliFV!$AO$7+MAX(0,180-AJ1257)+4)</f>
        <v>110</v>
      </c>
    </row>
    <row r="1258" spans="35:37" x14ac:dyDescent="0.3">
      <c r="AI1258" s="32">
        <f t="shared" si="57"/>
        <v>45344.291666663623</v>
      </c>
      <c r="AJ1258" s="33">
        <v>90</v>
      </c>
      <c r="AK1258" s="33">
        <f>MIN(CalcoliFV!$AN$7,CalcoliFV!$AO$7+MAX(0,180-AJ1258)+4)</f>
        <v>110</v>
      </c>
    </row>
    <row r="1259" spans="35:37" x14ac:dyDescent="0.3">
      <c r="AI1259" s="32">
        <f t="shared" si="57"/>
        <v>45344.333333330287</v>
      </c>
      <c r="AJ1259" s="33">
        <v>116.77</v>
      </c>
      <c r="AK1259" s="33">
        <f>MIN(CalcoliFV!$AN$7,CalcoliFV!$AO$7+MAX(0,180-AJ1259)+4)</f>
        <v>110</v>
      </c>
    </row>
    <row r="1260" spans="35:37" x14ac:dyDescent="0.3">
      <c r="AI1260" s="32">
        <f t="shared" si="57"/>
        <v>45344.374999996951</v>
      </c>
      <c r="AJ1260" s="33">
        <v>149</v>
      </c>
      <c r="AK1260" s="33">
        <f>MIN(CalcoliFV!$AN$7,CalcoliFV!$AO$7+MAX(0,180-AJ1260)+4)</f>
        <v>105</v>
      </c>
    </row>
    <row r="1261" spans="35:37" x14ac:dyDescent="0.3">
      <c r="AI1261" s="32">
        <f t="shared" si="57"/>
        <v>45344.416666663616</v>
      </c>
      <c r="AJ1261" s="33">
        <v>149</v>
      </c>
      <c r="AK1261" s="33">
        <f>MIN(CalcoliFV!$AN$7,CalcoliFV!$AO$7+MAX(0,180-AJ1261)+4)</f>
        <v>105</v>
      </c>
    </row>
    <row r="1262" spans="35:37" x14ac:dyDescent="0.3">
      <c r="AI1262" s="32">
        <f t="shared" si="57"/>
        <v>45344.45833333028</v>
      </c>
      <c r="AJ1262" s="33">
        <v>93.46</v>
      </c>
      <c r="AK1262" s="33">
        <f>MIN(CalcoliFV!$AN$7,CalcoliFV!$AO$7+MAX(0,180-AJ1262)+4)</f>
        <v>110</v>
      </c>
    </row>
    <row r="1263" spans="35:37" x14ac:dyDescent="0.3">
      <c r="AI1263" s="32">
        <f t="shared" si="57"/>
        <v>45344.499999996944</v>
      </c>
      <c r="AJ1263" s="33">
        <v>85.83</v>
      </c>
      <c r="AK1263" s="33">
        <f>MIN(CalcoliFV!$AN$7,CalcoliFV!$AO$7+MAX(0,180-AJ1263)+4)</f>
        <v>110</v>
      </c>
    </row>
    <row r="1264" spans="35:37" x14ac:dyDescent="0.3">
      <c r="AI1264" s="32">
        <f t="shared" si="57"/>
        <v>45344.541666663608</v>
      </c>
      <c r="AJ1264" s="33">
        <v>78.2</v>
      </c>
      <c r="AK1264" s="33">
        <f>MIN(CalcoliFV!$AN$7,CalcoliFV!$AO$7+MAX(0,180-AJ1264)+4)</f>
        <v>110</v>
      </c>
    </row>
    <row r="1265" spans="35:37" x14ac:dyDescent="0.3">
      <c r="AI1265" s="32">
        <f t="shared" si="57"/>
        <v>45344.583333330273</v>
      </c>
      <c r="AJ1265" s="33">
        <v>75.069999999999993</v>
      </c>
      <c r="AK1265" s="33">
        <f>MIN(CalcoliFV!$AN$7,CalcoliFV!$AO$7+MAX(0,180-AJ1265)+4)</f>
        <v>110</v>
      </c>
    </row>
    <row r="1266" spans="35:37" x14ac:dyDescent="0.3">
      <c r="AI1266" s="32">
        <f t="shared" si="57"/>
        <v>45344.624999996937</v>
      </c>
      <c r="AJ1266" s="33">
        <v>81.099999999999994</v>
      </c>
      <c r="AK1266" s="33">
        <f>MIN(CalcoliFV!$AN$7,CalcoliFV!$AO$7+MAX(0,180-AJ1266)+4)</f>
        <v>110</v>
      </c>
    </row>
    <row r="1267" spans="35:37" x14ac:dyDescent="0.3">
      <c r="AI1267" s="32">
        <f t="shared" si="57"/>
        <v>45344.666666663601</v>
      </c>
      <c r="AJ1267" s="33">
        <v>88.12</v>
      </c>
      <c r="AK1267" s="33">
        <f>MIN(CalcoliFV!$AN$7,CalcoliFV!$AO$7+MAX(0,180-AJ1267)+4)</f>
        <v>110</v>
      </c>
    </row>
    <row r="1268" spans="35:37" x14ac:dyDescent="0.3">
      <c r="AI1268" s="32">
        <f t="shared" si="57"/>
        <v>45344.708333330265</v>
      </c>
      <c r="AJ1268" s="33">
        <v>90.68</v>
      </c>
      <c r="AK1268" s="33">
        <f>MIN(CalcoliFV!$AN$7,CalcoliFV!$AO$7+MAX(0,180-AJ1268)+4)</f>
        <v>110</v>
      </c>
    </row>
    <row r="1269" spans="35:37" x14ac:dyDescent="0.3">
      <c r="AI1269" s="32">
        <f t="shared" si="57"/>
        <v>45344.74999999693</v>
      </c>
      <c r="AJ1269" s="33">
        <v>95.78</v>
      </c>
      <c r="AK1269" s="33">
        <f>MIN(CalcoliFV!$AN$7,CalcoliFV!$AO$7+MAX(0,180-AJ1269)+4)</f>
        <v>110</v>
      </c>
    </row>
    <row r="1270" spans="35:37" x14ac:dyDescent="0.3">
      <c r="AI1270" s="32">
        <f t="shared" si="57"/>
        <v>45344.791666663594</v>
      </c>
      <c r="AJ1270" s="33">
        <v>103.34</v>
      </c>
      <c r="AK1270" s="33">
        <f>MIN(CalcoliFV!$AN$7,CalcoliFV!$AO$7+MAX(0,180-AJ1270)+4)</f>
        <v>110</v>
      </c>
    </row>
    <row r="1271" spans="35:37" x14ac:dyDescent="0.3">
      <c r="AI1271" s="32">
        <f t="shared" si="57"/>
        <v>45344.833333330258</v>
      </c>
      <c r="AJ1271" s="33">
        <v>97.61</v>
      </c>
      <c r="AK1271" s="33">
        <f>MIN(CalcoliFV!$AN$7,CalcoliFV!$AO$7+MAX(0,180-AJ1271)+4)</f>
        <v>110</v>
      </c>
    </row>
    <row r="1272" spans="35:37" x14ac:dyDescent="0.3">
      <c r="AI1272" s="32">
        <f t="shared" si="57"/>
        <v>45344.874999996922</v>
      </c>
      <c r="AJ1272" s="33">
        <v>88.42</v>
      </c>
      <c r="AK1272" s="33">
        <f>MIN(CalcoliFV!$AN$7,CalcoliFV!$AO$7+MAX(0,180-AJ1272)+4)</f>
        <v>110</v>
      </c>
    </row>
    <row r="1273" spans="35:37" x14ac:dyDescent="0.3">
      <c r="AI1273" s="32">
        <f t="shared" si="57"/>
        <v>45344.916666663587</v>
      </c>
      <c r="AJ1273" s="33">
        <v>85.68</v>
      </c>
      <c r="AK1273" s="33">
        <f>MIN(CalcoliFV!$AN$7,CalcoliFV!$AO$7+MAX(0,180-AJ1273)+4)</f>
        <v>110</v>
      </c>
    </row>
    <row r="1274" spans="35:37" x14ac:dyDescent="0.3">
      <c r="AI1274" s="32">
        <f t="shared" si="57"/>
        <v>45344.958333330251</v>
      </c>
      <c r="AJ1274" s="33">
        <v>81.099999999999994</v>
      </c>
      <c r="AK1274" s="33">
        <f>MIN(CalcoliFV!$AN$7,CalcoliFV!$AO$7+MAX(0,180-AJ1274)+4)</f>
        <v>110</v>
      </c>
    </row>
    <row r="1275" spans="35:37" x14ac:dyDescent="0.3">
      <c r="AI1275" s="32">
        <f t="shared" si="57"/>
        <v>45344.999999996915</v>
      </c>
      <c r="AJ1275" s="33">
        <v>70.599999999999994</v>
      </c>
      <c r="AK1275" s="33">
        <f>MIN(CalcoliFV!$AN$7,CalcoliFV!$AO$7+MAX(0,180-AJ1275)+4)</f>
        <v>110</v>
      </c>
    </row>
    <row r="1276" spans="35:37" x14ac:dyDescent="0.3">
      <c r="AI1276" s="32">
        <f t="shared" si="57"/>
        <v>45345.041666663579</v>
      </c>
      <c r="AJ1276" s="33">
        <v>60.59</v>
      </c>
      <c r="AK1276" s="33">
        <f>MIN(CalcoliFV!$AN$7,CalcoliFV!$AO$7+MAX(0,180-AJ1276)+4)</f>
        <v>110</v>
      </c>
    </row>
    <row r="1277" spans="35:37" x14ac:dyDescent="0.3">
      <c r="AI1277" s="32">
        <f t="shared" si="57"/>
        <v>45345.083333330243</v>
      </c>
      <c r="AJ1277" s="33">
        <v>52.31</v>
      </c>
      <c r="AK1277" s="33">
        <f>MIN(CalcoliFV!$AN$7,CalcoliFV!$AO$7+MAX(0,180-AJ1277)+4)</f>
        <v>110</v>
      </c>
    </row>
    <row r="1278" spans="35:37" x14ac:dyDescent="0.3">
      <c r="AI1278" s="32">
        <f t="shared" si="57"/>
        <v>45345.124999996908</v>
      </c>
      <c r="AJ1278" s="33">
        <v>46</v>
      </c>
      <c r="AK1278" s="33">
        <f>MIN(CalcoliFV!$AN$7,CalcoliFV!$AO$7+MAX(0,180-AJ1278)+4)</f>
        <v>110</v>
      </c>
    </row>
    <row r="1279" spans="35:37" x14ac:dyDescent="0.3">
      <c r="AI1279" s="32">
        <f t="shared" si="57"/>
        <v>45345.166666663572</v>
      </c>
      <c r="AJ1279" s="33">
        <v>46</v>
      </c>
      <c r="AK1279" s="33">
        <f>MIN(CalcoliFV!$AN$7,CalcoliFV!$AO$7+MAX(0,180-AJ1279)+4)</f>
        <v>110</v>
      </c>
    </row>
    <row r="1280" spans="35:37" x14ac:dyDescent="0.3">
      <c r="AI1280" s="32">
        <f t="shared" si="57"/>
        <v>45345.208333330236</v>
      </c>
      <c r="AJ1280" s="33">
        <v>49.99</v>
      </c>
      <c r="AK1280" s="33">
        <f>MIN(CalcoliFV!$AN$7,CalcoliFV!$AO$7+MAX(0,180-AJ1280)+4)</f>
        <v>110</v>
      </c>
    </row>
    <row r="1281" spans="35:37" x14ac:dyDescent="0.3">
      <c r="AI1281" s="32">
        <f t="shared" si="57"/>
        <v>45345.2499999969</v>
      </c>
      <c r="AJ1281" s="33">
        <v>55.4</v>
      </c>
      <c r="AK1281" s="33">
        <f>MIN(CalcoliFV!$AN$7,CalcoliFV!$AO$7+MAX(0,180-AJ1281)+4)</f>
        <v>110</v>
      </c>
    </row>
    <row r="1282" spans="35:37" x14ac:dyDescent="0.3">
      <c r="AI1282" s="32">
        <f t="shared" si="57"/>
        <v>45345.291666663565</v>
      </c>
      <c r="AJ1282" s="33">
        <v>83.12</v>
      </c>
      <c r="AK1282" s="33">
        <f>MIN(CalcoliFV!$AN$7,CalcoliFV!$AO$7+MAX(0,180-AJ1282)+4)</f>
        <v>110</v>
      </c>
    </row>
    <row r="1283" spans="35:37" x14ac:dyDescent="0.3">
      <c r="AI1283" s="32">
        <f t="shared" si="57"/>
        <v>45345.333333330229</v>
      </c>
      <c r="AJ1283" s="33">
        <v>91.76</v>
      </c>
      <c r="AK1283" s="33">
        <f>MIN(CalcoliFV!$AN$7,CalcoliFV!$AO$7+MAX(0,180-AJ1283)+4)</f>
        <v>110</v>
      </c>
    </row>
    <row r="1284" spans="35:37" x14ac:dyDescent="0.3">
      <c r="AI1284" s="32">
        <f t="shared" si="57"/>
        <v>45345.374999996893</v>
      </c>
      <c r="AJ1284" s="33">
        <v>100.23</v>
      </c>
      <c r="AK1284" s="33">
        <f>MIN(CalcoliFV!$AN$7,CalcoliFV!$AO$7+MAX(0,180-AJ1284)+4)</f>
        <v>110</v>
      </c>
    </row>
    <row r="1285" spans="35:37" x14ac:dyDescent="0.3">
      <c r="AI1285" s="32">
        <f t="shared" ref="AI1285:AI1348" si="58">AI1284+1/24</f>
        <v>45345.416666663557</v>
      </c>
      <c r="AJ1285" s="33">
        <v>99.07</v>
      </c>
      <c r="AK1285" s="33">
        <f>MIN(CalcoliFV!$AN$7,CalcoliFV!$AO$7+MAX(0,180-AJ1285)+4)</f>
        <v>110</v>
      </c>
    </row>
    <row r="1286" spans="35:37" x14ac:dyDescent="0.3">
      <c r="AI1286" s="32">
        <f t="shared" si="58"/>
        <v>45345.458333330222</v>
      </c>
      <c r="AJ1286" s="33">
        <v>92</v>
      </c>
      <c r="AK1286" s="33">
        <f>MIN(CalcoliFV!$AN$7,CalcoliFV!$AO$7+MAX(0,180-AJ1286)+4)</f>
        <v>110</v>
      </c>
    </row>
    <row r="1287" spans="35:37" x14ac:dyDescent="0.3">
      <c r="AI1287" s="32">
        <f t="shared" si="58"/>
        <v>45345.499999996886</v>
      </c>
      <c r="AJ1287" s="33">
        <v>88.41</v>
      </c>
      <c r="AK1287" s="33">
        <f>MIN(CalcoliFV!$AN$7,CalcoliFV!$AO$7+MAX(0,180-AJ1287)+4)</f>
        <v>110</v>
      </c>
    </row>
    <row r="1288" spans="35:37" x14ac:dyDescent="0.3">
      <c r="AI1288" s="32">
        <f t="shared" si="58"/>
        <v>45345.54166666355</v>
      </c>
      <c r="AJ1288" s="33">
        <v>83.63</v>
      </c>
      <c r="AK1288" s="33">
        <f>MIN(CalcoliFV!$AN$7,CalcoliFV!$AO$7+MAX(0,180-AJ1288)+4)</f>
        <v>110</v>
      </c>
    </row>
    <row r="1289" spans="35:37" x14ac:dyDescent="0.3">
      <c r="AI1289" s="32">
        <f t="shared" si="58"/>
        <v>45345.583333330214</v>
      </c>
      <c r="AJ1289" s="33">
        <v>80</v>
      </c>
      <c r="AK1289" s="33">
        <f>MIN(CalcoliFV!$AN$7,CalcoliFV!$AO$7+MAX(0,180-AJ1289)+4)</f>
        <v>110</v>
      </c>
    </row>
    <row r="1290" spans="35:37" x14ac:dyDescent="0.3">
      <c r="AI1290" s="32">
        <f t="shared" si="58"/>
        <v>45345.624999996879</v>
      </c>
      <c r="AJ1290" s="33">
        <v>85.73</v>
      </c>
      <c r="AK1290" s="33">
        <f>MIN(CalcoliFV!$AN$7,CalcoliFV!$AO$7+MAX(0,180-AJ1290)+4)</f>
        <v>110</v>
      </c>
    </row>
    <row r="1291" spans="35:37" x14ac:dyDescent="0.3">
      <c r="AI1291" s="32">
        <f t="shared" si="58"/>
        <v>45345.666666663543</v>
      </c>
      <c r="AJ1291" s="33">
        <v>86.77</v>
      </c>
      <c r="AK1291" s="33">
        <f>MIN(CalcoliFV!$AN$7,CalcoliFV!$AO$7+MAX(0,180-AJ1291)+4)</f>
        <v>110</v>
      </c>
    </row>
    <row r="1292" spans="35:37" x14ac:dyDescent="0.3">
      <c r="AI1292" s="32">
        <f t="shared" si="58"/>
        <v>45345.708333330207</v>
      </c>
      <c r="AJ1292" s="33">
        <v>90</v>
      </c>
      <c r="AK1292" s="33">
        <f>MIN(CalcoliFV!$AN$7,CalcoliFV!$AO$7+MAX(0,180-AJ1292)+4)</f>
        <v>110</v>
      </c>
    </row>
    <row r="1293" spans="35:37" x14ac:dyDescent="0.3">
      <c r="AI1293" s="32">
        <f t="shared" si="58"/>
        <v>45345.749999996871</v>
      </c>
      <c r="AJ1293" s="33">
        <v>92.08</v>
      </c>
      <c r="AK1293" s="33">
        <f>MIN(CalcoliFV!$AN$7,CalcoliFV!$AO$7+MAX(0,180-AJ1293)+4)</f>
        <v>110</v>
      </c>
    </row>
    <row r="1294" spans="35:37" x14ac:dyDescent="0.3">
      <c r="AI1294" s="32">
        <f t="shared" si="58"/>
        <v>45345.791666663536</v>
      </c>
      <c r="AJ1294" s="33">
        <v>103.68</v>
      </c>
      <c r="AK1294" s="33">
        <f>MIN(CalcoliFV!$AN$7,CalcoliFV!$AO$7+MAX(0,180-AJ1294)+4)</f>
        <v>110</v>
      </c>
    </row>
    <row r="1295" spans="35:37" x14ac:dyDescent="0.3">
      <c r="AI1295" s="32">
        <f t="shared" si="58"/>
        <v>45345.8333333302</v>
      </c>
      <c r="AJ1295" s="33">
        <v>101.63</v>
      </c>
      <c r="AK1295" s="33">
        <f>MIN(CalcoliFV!$AN$7,CalcoliFV!$AO$7+MAX(0,180-AJ1295)+4)</f>
        <v>110</v>
      </c>
    </row>
    <row r="1296" spans="35:37" x14ac:dyDescent="0.3">
      <c r="AI1296" s="32">
        <f t="shared" si="58"/>
        <v>45345.874999996864</v>
      </c>
      <c r="AJ1296" s="33">
        <v>91.76</v>
      </c>
      <c r="AK1296" s="33">
        <f>MIN(CalcoliFV!$AN$7,CalcoliFV!$AO$7+MAX(0,180-AJ1296)+4)</f>
        <v>110</v>
      </c>
    </row>
    <row r="1297" spans="35:37" x14ac:dyDescent="0.3">
      <c r="AI1297" s="32">
        <f t="shared" si="58"/>
        <v>45345.916666663528</v>
      </c>
      <c r="AJ1297" s="33">
        <v>85.73</v>
      </c>
      <c r="AK1297" s="33">
        <f>MIN(CalcoliFV!$AN$7,CalcoliFV!$AO$7+MAX(0,180-AJ1297)+4)</f>
        <v>110</v>
      </c>
    </row>
    <row r="1298" spans="35:37" x14ac:dyDescent="0.3">
      <c r="AI1298" s="32">
        <f t="shared" si="58"/>
        <v>45345.958333330193</v>
      </c>
      <c r="AJ1298" s="33">
        <v>73.89</v>
      </c>
      <c r="AK1298" s="33">
        <f>MIN(CalcoliFV!$AN$7,CalcoliFV!$AO$7+MAX(0,180-AJ1298)+4)</f>
        <v>110</v>
      </c>
    </row>
    <row r="1299" spans="35:37" x14ac:dyDescent="0.3">
      <c r="AI1299" s="32">
        <f t="shared" si="58"/>
        <v>45345.999999996857</v>
      </c>
      <c r="AJ1299" s="33">
        <v>65.099999999999994</v>
      </c>
      <c r="AK1299" s="33">
        <f>MIN(CalcoliFV!$AN$7,CalcoliFV!$AO$7+MAX(0,180-AJ1299)+4)</f>
        <v>110</v>
      </c>
    </row>
    <row r="1300" spans="35:37" x14ac:dyDescent="0.3">
      <c r="AI1300" s="32">
        <f t="shared" si="58"/>
        <v>45346.041666663521</v>
      </c>
      <c r="AJ1300" s="33">
        <v>66.465450000000004</v>
      </c>
      <c r="AK1300" s="33">
        <f>MIN(CalcoliFV!$AN$7,CalcoliFV!$AO$7+MAX(0,180-AJ1300)+4)</f>
        <v>110</v>
      </c>
    </row>
    <row r="1301" spans="35:37" x14ac:dyDescent="0.3">
      <c r="AI1301" s="32">
        <f t="shared" si="58"/>
        <v>45346.083333330185</v>
      </c>
      <c r="AJ1301" s="33">
        <v>63.9</v>
      </c>
      <c r="AK1301" s="33">
        <f>MIN(CalcoliFV!$AN$7,CalcoliFV!$AO$7+MAX(0,180-AJ1301)+4)</f>
        <v>110</v>
      </c>
    </row>
    <row r="1302" spans="35:37" x14ac:dyDescent="0.3">
      <c r="AI1302" s="32">
        <f t="shared" si="58"/>
        <v>45346.12499999685</v>
      </c>
      <c r="AJ1302" s="33">
        <v>59.5</v>
      </c>
      <c r="AK1302" s="33">
        <f>MIN(CalcoliFV!$AN$7,CalcoliFV!$AO$7+MAX(0,180-AJ1302)+4)</f>
        <v>110</v>
      </c>
    </row>
    <row r="1303" spans="35:37" x14ac:dyDescent="0.3">
      <c r="AI1303" s="32">
        <f t="shared" si="58"/>
        <v>45346.166666663514</v>
      </c>
      <c r="AJ1303" s="33">
        <v>55.2</v>
      </c>
      <c r="AK1303" s="33">
        <f>MIN(CalcoliFV!$AN$7,CalcoliFV!$AO$7+MAX(0,180-AJ1303)+4)</f>
        <v>110</v>
      </c>
    </row>
    <row r="1304" spans="35:37" x14ac:dyDescent="0.3">
      <c r="AI1304" s="32">
        <f t="shared" si="58"/>
        <v>45346.208333330178</v>
      </c>
      <c r="AJ1304" s="33">
        <v>55.39</v>
      </c>
      <c r="AK1304" s="33">
        <f>MIN(CalcoliFV!$AN$7,CalcoliFV!$AO$7+MAX(0,180-AJ1304)+4)</f>
        <v>110</v>
      </c>
    </row>
    <row r="1305" spans="35:37" x14ac:dyDescent="0.3">
      <c r="AI1305" s="32">
        <f t="shared" si="58"/>
        <v>45346.249999996842</v>
      </c>
      <c r="AJ1305" s="33">
        <v>60.37</v>
      </c>
      <c r="AK1305" s="33">
        <f>MIN(CalcoliFV!$AN$7,CalcoliFV!$AO$7+MAX(0,180-AJ1305)+4)</f>
        <v>110</v>
      </c>
    </row>
    <row r="1306" spans="35:37" x14ac:dyDescent="0.3">
      <c r="AI1306" s="32">
        <f t="shared" si="58"/>
        <v>45346.291666663506</v>
      </c>
      <c r="AJ1306" s="33">
        <v>75.099999999999994</v>
      </c>
      <c r="AK1306" s="33">
        <f>MIN(CalcoliFV!$AN$7,CalcoliFV!$AO$7+MAX(0,180-AJ1306)+4)</f>
        <v>110</v>
      </c>
    </row>
    <row r="1307" spans="35:37" x14ac:dyDescent="0.3">
      <c r="AI1307" s="32">
        <f t="shared" si="58"/>
        <v>45346.333333330171</v>
      </c>
      <c r="AJ1307" s="33">
        <v>86</v>
      </c>
      <c r="AK1307" s="33">
        <f>MIN(CalcoliFV!$AN$7,CalcoliFV!$AO$7+MAX(0,180-AJ1307)+4)</f>
        <v>110</v>
      </c>
    </row>
    <row r="1308" spans="35:37" x14ac:dyDescent="0.3">
      <c r="AI1308" s="32">
        <f t="shared" si="58"/>
        <v>45346.374999996835</v>
      </c>
      <c r="AJ1308" s="33">
        <v>86.06</v>
      </c>
      <c r="AK1308" s="33">
        <f>MIN(CalcoliFV!$AN$7,CalcoliFV!$AO$7+MAX(0,180-AJ1308)+4)</f>
        <v>110</v>
      </c>
    </row>
    <row r="1309" spans="35:37" x14ac:dyDescent="0.3">
      <c r="AI1309" s="32">
        <f t="shared" si="58"/>
        <v>45346.416666663499</v>
      </c>
      <c r="AJ1309" s="33">
        <v>86.14</v>
      </c>
      <c r="AK1309" s="33">
        <f>MIN(CalcoliFV!$AN$7,CalcoliFV!$AO$7+MAX(0,180-AJ1309)+4)</f>
        <v>110</v>
      </c>
    </row>
    <row r="1310" spans="35:37" x14ac:dyDescent="0.3">
      <c r="AI1310" s="32">
        <f t="shared" si="58"/>
        <v>45346.458333330163</v>
      </c>
      <c r="AJ1310" s="33">
        <v>80</v>
      </c>
      <c r="AK1310" s="33">
        <f>MIN(CalcoliFV!$AN$7,CalcoliFV!$AO$7+MAX(0,180-AJ1310)+4)</f>
        <v>110</v>
      </c>
    </row>
    <row r="1311" spans="35:37" x14ac:dyDescent="0.3">
      <c r="AI1311" s="32">
        <f t="shared" si="58"/>
        <v>45346.499999996828</v>
      </c>
      <c r="AJ1311" s="33">
        <v>62.19</v>
      </c>
      <c r="AK1311" s="33">
        <f>MIN(CalcoliFV!$AN$7,CalcoliFV!$AO$7+MAX(0,180-AJ1311)+4)</f>
        <v>110</v>
      </c>
    </row>
    <row r="1312" spans="35:37" x14ac:dyDescent="0.3">
      <c r="AI1312" s="32">
        <f t="shared" si="58"/>
        <v>45346.541666663492</v>
      </c>
      <c r="AJ1312" s="33">
        <v>61.27</v>
      </c>
      <c r="AK1312" s="33">
        <f>MIN(CalcoliFV!$AN$7,CalcoliFV!$AO$7+MAX(0,180-AJ1312)+4)</f>
        <v>110</v>
      </c>
    </row>
    <row r="1313" spans="35:37" x14ac:dyDescent="0.3">
      <c r="AI1313" s="32">
        <f t="shared" si="58"/>
        <v>45346.583333330156</v>
      </c>
      <c r="AJ1313" s="33">
        <v>56.85</v>
      </c>
      <c r="AK1313" s="33">
        <f>MIN(CalcoliFV!$AN$7,CalcoliFV!$AO$7+MAX(0,180-AJ1313)+4)</f>
        <v>110</v>
      </c>
    </row>
    <row r="1314" spans="35:37" x14ac:dyDescent="0.3">
      <c r="AI1314" s="32">
        <f t="shared" si="58"/>
        <v>45346.62499999682</v>
      </c>
      <c r="AJ1314" s="33">
        <v>55.01</v>
      </c>
      <c r="AK1314" s="33">
        <f>MIN(CalcoliFV!$AN$7,CalcoliFV!$AO$7+MAX(0,180-AJ1314)+4)</f>
        <v>110</v>
      </c>
    </row>
    <row r="1315" spans="35:37" x14ac:dyDescent="0.3">
      <c r="AI1315" s="32">
        <f t="shared" si="58"/>
        <v>45346.666666663485</v>
      </c>
      <c r="AJ1315" s="33">
        <v>55.01</v>
      </c>
      <c r="AK1315" s="33">
        <f>MIN(CalcoliFV!$AN$7,CalcoliFV!$AO$7+MAX(0,180-AJ1315)+4)</f>
        <v>110</v>
      </c>
    </row>
    <row r="1316" spans="35:37" x14ac:dyDescent="0.3">
      <c r="AI1316" s="32">
        <f t="shared" si="58"/>
        <v>45346.708333330149</v>
      </c>
      <c r="AJ1316" s="33">
        <v>79.459999999999994</v>
      </c>
      <c r="AK1316" s="33">
        <f>MIN(CalcoliFV!$AN$7,CalcoliFV!$AO$7+MAX(0,180-AJ1316)+4)</f>
        <v>110</v>
      </c>
    </row>
    <row r="1317" spans="35:37" x14ac:dyDescent="0.3">
      <c r="AI1317" s="32">
        <f t="shared" si="58"/>
        <v>45346.749999996813</v>
      </c>
      <c r="AJ1317" s="33">
        <v>86.26</v>
      </c>
      <c r="AK1317" s="33">
        <f>MIN(CalcoliFV!$AN$7,CalcoliFV!$AO$7+MAX(0,180-AJ1317)+4)</f>
        <v>110</v>
      </c>
    </row>
    <row r="1318" spans="35:37" x14ac:dyDescent="0.3">
      <c r="AI1318" s="32">
        <f t="shared" si="58"/>
        <v>45346.791666663477</v>
      </c>
      <c r="AJ1318" s="33">
        <v>103.72</v>
      </c>
      <c r="AK1318" s="33">
        <f>MIN(CalcoliFV!$AN$7,CalcoliFV!$AO$7+MAX(0,180-AJ1318)+4)</f>
        <v>110</v>
      </c>
    </row>
    <row r="1319" spans="35:37" x14ac:dyDescent="0.3">
      <c r="AI1319" s="32">
        <f t="shared" si="58"/>
        <v>45346.833333330142</v>
      </c>
      <c r="AJ1319" s="33">
        <v>108.63</v>
      </c>
      <c r="AK1319" s="33">
        <f>MIN(CalcoliFV!$AN$7,CalcoliFV!$AO$7+MAX(0,180-AJ1319)+4)</f>
        <v>110</v>
      </c>
    </row>
    <row r="1320" spans="35:37" x14ac:dyDescent="0.3">
      <c r="AI1320" s="32">
        <f t="shared" si="58"/>
        <v>45346.874999996806</v>
      </c>
      <c r="AJ1320" s="33">
        <v>93.49</v>
      </c>
      <c r="AK1320" s="33">
        <f>MIN(CalcoliFV!$AN$7,CalcoliFV!$AO$7+MAX(0,180-AJ1320)+4)</f>
        <v>110</v>
      </c>
    </row>
    <row r="1321" spans="35:37" x14ac:dyDescent="0.3">
      <c r="AI1321" s="32">
        <f t="shared" si="58"/>
        <v>45346.91666666347</v>
      </c>
      <c r="AJ1321" s="33">
        <v>86.14</v>
      </c>
      <c r="AK1321" s="33">
        <f>MIN(CalcoliFV!$AN$7,CalcoliFV!$AO$7+MAX(0,180-AJ1321)+4)</f>
        <v>110</v>
      </c>
    </row>
    <row r="1322" spans="35:37" x14ac:dyDescent="0.3">
      <c r="AI1322" s="32">
        <f t="shared" si="58"/>
        <v>45346.958333330134</v>
      </c>
      <c r="AJ1322" s="33">
        <v>80.95</v>
      </c>
      <c r="AK1322" s="33">
        <f>MIN(CalcoliFV!$AN$7,CalcoliFV!$AO$7+MAX(0,180-AJ1322)+4)</f>
        <v>110</v>
      </c>
    </row>
    <row r="1323" spans="35:37" x14ac:dyDescent="0.3">
      <c r="AI1323" s="32">
        <f t="shared" si="58"/>
        <v>45346.999999996799</v>
      </c>
      <c r="AJ1323" s="33">
        <v>71.010000000000005</v>
      </c>
      <c r="AK1323" s="33">
        <f>MIN(CalcoliFV!$AN$7,CalcoliFV!$AO$7+MAX(0,180-AJ1323)+4)</f>
        <v>110</v>
      </c>
    </row>
    <row r="1324" spans="35:37" x14ac:dyDescent="0.3">
      <c r="AI1324" s="32">
        <f t="shared" si="58"/>
        <v>45347.041666663463</v>
      </c>
      <c r="AJ1324" s="33">
        <v>75.099999999999994</v>
      </c>
      <c r="AK1324" s="33">
        <f>MIN(CalcoliFV!$AN$7,CalcoliFV!$AO$7+MAX(0,180-AJ1324)+4)</f>
        <v>110</v>
      </c>
    </row>
    <row r="1325" spans="35:37" x14ac:dyDescent="0.3">
      <c r="AI1325" s="32">
        <f t="shared" si="58"/>
        <v>45347.083333330127</v>
      </c>
      <c r="AJ1325" s="33">
        <v>66.62</v>
      </c>
      <c r="AK1325" s="33">
        <f>MIN(CalcoliFV!$AN$7,CalcoliFV!$AO$7+MAX(0,180-AJ1325)+4)</f>
        <v>110</v>
      </c>
    </row>
    <row r="1326" spans="35:37" x14ac:dyDescent="0.3">
      <c r="AI1326" s="32">
        <f t="shared" si="58"/>
        <v>45347.124999996791</v>
      </c>
      <c r="AJ1326" s="33">
        <v>69.83</v>
      </c>
      <c r="AK1326" s="33">
        <f>MIN(CalcoliFV!$AN$7,CalcoliFV!$AO$7+MAX(0,180-AJ1326)+4)</f>
        <v>110</v>
      </c>
    </row>
    <row r="1327" spans="35:37" x14ac:dyDescent="0.3">
      <c r="AI1327" s="32">
        <f t="shared" si="58"/>
        <v>45347.166666663456</v>
      </c>
      <c r="AJ1327" s="33">
        <v>65.900000000000006</v>
      </c>
      <c r="AK1327" s="33">
        <f>MIN(CalcoliFV!$AN$7,CalcoliFV!$AO$7+MAX(0,180-AJ1327)+4)</f>
        <v>110</v>
      </c>
    </row>
    <row r="1328" spans="35:37" x14ac:dyDescent="0.3">
      <c r="AI1328" s="32">
        <f t="shared" si="58"/>
        <v>45347.20833333012</v>
      </c>
      <c r="AJ1328" s="33">
        <v>63.89</v>
      </c>
      <c r="AK1328" s="33">
        <f>MIN(CalcoliFV!$AN$7,CalcoliFV!$AO$7+MAX(0,180-AJ1328)+4)</f>
        <v>110</v>
      </c>
    </row>
    <row r="1329" spans="35:37" x14ac:dyDescent="0.3">
      <c r="AI1329" s="32">
        <f t="shared" si="58"/>
        <v>45347.249999996784</v>
      </c>
      <c r="AJ1329" s="33">
        <v>66.61</v>
      </c>
      <c r="AK1329" s="33">
        <f>MIN(CalcoliFV!$AN$7,CalcoliFV!$AO$7+MAX(0,180-AJ1329)+4)</f>
        <v>110</v>
      </c>
    </row>
    <row r="1330" spans="35:37" x14ac:dyDescent="0.3">
      <c r="AI1330" s="32">
        <f t="shared" si="58"/>
        <v>45347.291666663448</v>
      </c>
      <c r="AJ1330" s="33">
        <v>66.62</v>
      </c>
      <c r="AK1330" s="33">
        <f>MIN(CalcoliFV!$AN$7,CalcoliFV!$AO$7+MAX(0,180-AJ1330)+4)</f>
        <v>110</v>
      </c>
    </row>
    <row r="1331" spans="35:37" x14ac:dyDescent="0.3">
      <c r="AI1331" s="32">
        <f t="shared" si="58"/>
        <v>45347.333333330113</v>
      </c>
      <c r="AJ1331" s="33">
        <v>71</v>
      </c>
      <c r="AK1331" s="33">
        <f>MIN(CalcoliFV!$AN$7,CalcoliFV!$AO$7+MAX(0,180-AJ1331)+4)</f>
        <v>110</v>
      </c>
    </row>
    <row r="1332" spans="35:37" x14ac:dyDescent="0.3">
      <c r="AI1332" s="32">
        <f t="shared" si="58"/>
        <v>45347.374999996777</v>
      </c>
      <c r="AJ1332" s="33">
        <v>66.62</v>
      </c>
      <c r="AK1332" s="33">
        <f>MIN(CalcoliFV!$AN$7,CalcoliFV!$AO$7+MAX(0,180-AJ1332)+4)</f>
        <v>110</v>
      </c>
    </row>
    <row r="1333" spans="35:37" x14ac:dyDescent="0.3">
      <c r="AI1333" s="32">
        <f t="shared" si="58"/>
        <v>45347.416666663441</v>
      </c>
      <c r="AJ1333" s="33">
        <v>66.62</v>
      </c>
      <c r="AK1333" s="33">
        <f>MIN(CalcoliFV!$AN$7,CalcoliFV!$AO$7+MAX(0,180-AJ1333)+4)</f>
        <v>110</v>
      </c>
    </row>
    <row r="1334" spans="35:37" x14ac:dyDescent="0.3">
      <c r="AI1334" s="32">
        <f t="shared" si="58"/>
        <v>45347.458333330105</v>
      </c>
      <c r="AJ1334" s="33">
        <v>69.91</v>
      </c>
      <c r="AK1334" s="33">
        <f>MIN(CalcoliFV!$AN$7,CalcoliFV!$AO$7+MAX(0,180-AJ1334)+4)</f>
        <v>110</v>
      </c>
    </row>
    <row r="1335" spans="35:37" x14ac:dyDescent="0.3">
      <c r="AI1335" s="32">
        <f t="shared" si="58"/>
        <v>45347.499999996769</v>
      </c>
      <c r="AJ1335" s="33">
        <v>68.959999999999994</v>
      </c>
      <c r="AK1335" s="33">
        <f>MIN(CalcoliFV!$AN$7,CalcoliFV!$AO$7+MAX(0,180-AJ1335)+4)</f>
        <v>110</v>
      </c>
    </row>
    <row r="1336" spans="35:37" x14ac:dyDescent="0.3">
      <c r="AI1336" s="32">
        <f t="shared" si="58"/>
        <v>45347.541666663434</v>
      </c>
      <c r="AJ1336" s="33">
        <v>72.790000000000006</v>
      </c>
      <c r="AK1336" s="33">
        <f>MIN(CalcoliFV!$AN$7,CalcoliFV!$AO$7+MAX(0,180-AJ1336)+4)</f>
        <v>110</v>
      </c>
    </row>
    <row r="1337" spans="35:37" x14ac:dyDescent="0.3">
      <c r="AI1337" s="32">
        <f t="shared" si="58"/>
        <v>45347.583333330098</v>
      </c>
      <c r="AJ1337" s="33">
        <v>66.61</v>
      </c>
      <c r="AK1337" s="33">
        <f>MIN(CalcoliFV!$AN$7,CalcoliFV!$AO$7+MAX(0,180-AJ1337)+4)</f>
        <v>110</v>
      </c>
    </row>
    <row r="1338" spans="35:37" x14ac:dyDescent="0.3">
      <c r="AI1338" s="32">
        <f t="shared" si="58"/>
        <v>45347.624999996762</v>
      </c>
      <c r="AJ1338" s="33">
        <v>58.54</v>
      </c>
      <c r="AK1338" s="33">
        <f>MIN(CalcoliFV!$AN$7,CalcoliFV!$AO$7+MAX(0,180-AJ1338)+4)</f>
        <v>110</v>
      </c>
    </row>
    <row r="1339" spans="35:37" x14ac:dyDescent="0.3">
      <c r="AI1339" s="32">
        <f t="shared" si="58"/>
        <v>45347.666666663426</v>
      </c>
      <c r="AJ1339" s="33">
        <v>66.61</v>
      </c>
      <c r="AK1339" s="33">
        <f>MIN(CalcoliFV!$AN$7,CalcoliFV!$AO$7+MAX(0,180-AJ1339)+4)</f>
        <v>110</v>
      </c>
    </row>
    <row r="1340" spans="35:37" x14ac:dyDescent="0.3">
      <c r="AI1340" s="32">
        <f t="shared" si="58"/>
        <v>45347.708333330091</v>
      </c>
      <c r="AJ1340" s="33">
        <v>66.856129999999993</v>
      </c>
      <c r="AK1340" s="33">
        <f>MIN(CalcoliFV!$AN$7,CalcoliFV!$AO$7+MAX(0,180-AJ1340)+4)</f>
        <v>110</v>
      </c>
    </row>
    <row r="1341" spans="35:37" x14ac:dyDescent="0.3">
      <c r="AI1341" s="32">
        <f t="shared" si="58"/>
        <v>45347.749999996755</v>
      </c>
      <c r="AJ1341" s="33">
        <v>82.77</v>
      </c>
      <c r="AK1341" s="33">
        <f>MIN(CalcoliFV!$AN$7,CalcoliFV!$AO$7+MAX(0,180-AJ1341)+4)</f>
        <v>110</v>
      </c>
    </row>
    <row r="1342" spans="35:37" x14ac:dyDescent="0.3">
      <c r="AI1342" s="32">
        <f t="shared" si="58"/>
        <v>45347.791666663419</v>
      </c>
      <c r="AJ1342" s="33">
        <v>90.446809999999999</v>
      </c>
      <c r="AK1342" s="33">
        <f>MIN(CalcoliFV!$AN$7,CalcoliFV!$AO$7+MAX(0,180-AJ1342)+4)</f>
        <v>110</v>
      </c>
    </row>
    <row r="1343" spans="35:37" x14ac:dyDescent="0.3">
      <c r="AI1343" s="32">
        <f t="shared" si="58"/>
        <v>45347.833333330083</v>
      </c>
      <c r="AJ1343" s="33">
        <v>95</v>
      </c>
      <c r="AK1343" s="33">
        <f>MIN(CalcoliFV!$AN$7,CalcoliFV!$AO$7+MAX(0,180-AJ1343)+4)</f>
        <v>110</v>
      </c>
    </row>
    <row r="1344" spans="35:37" x14ac:dyDescent="0.3">
      <c r="AI1344" s="32">
        <f t="shared" si="58"/>
        <v>45347.874999996748</v>
      </c>
      <c r="AJ1344" s="33">
        <v>91.78</v>
      </c>
      <c r="AK1344" s="33">
        <f>MIN(CalcoliFV!$AN$7,CalcoliFV!$AO$7+MAX(0,180-AJ1344)+4)</f>
        <v>110</v>
      </c>
    </row>
    <row r="1345" spans="35:37" x14ac:dyDescent="0.3">
      <c r="AI1345" s="32">
        <f t="shared" si="58"/>
        <v>45347.916666663412</v>
      </c>
      <c r="AJ1345" s="33">
        <v>82.96</v>
      </c>
      <c r="AK1345" s="33">
        <f>MIN(CalcoliFV!$AN$7,CalcoliFV!$AO$7+MAX(0,180-AJ1345)+4)</f>
        <v>110</v>
      </c>
    </row>
    <row r="1346" spans="35:37" x14ac:dyDescent="0.3">
      <c r="AI1346" s="32">
        <f t="shared" si="58"/>
        <v>45347.958333330076</v>
      </c>
      <c r="AJ1346" s="33">
        <v>75.099999999999994</v>
      </c>
      <c r="AK1346" s="33">
        <f>MIN(CalcoliFV!$AN$7,CalcoliFV!$AO$7+MAX(0,180-AJ1346)+4)</f>
        <v>110</v>
      </c>
    </row>
    <row r="1347" spans="35:37" x14ac:dyDescent="0.3">
      <c r="AI1347" s="32">
        <f t="shared" si="58"/>
        <v>45347.99999999674</v>
      </c>
      <c r="AJ1347" s="33">
        <v>66.61</v>
      </c>
      <c r="AK1347" s="33">
        <f>MIN(CalcoliFV!$AN$7,CalcoliFV!$AO$7+MAX(0,180-AJ1347)+4)</f>
        <v>110</v>
      </c>
    </row>
    <row r="1348" spans="35:37" x14ac:dyDescent="0.3">
      <c r="AI1348" s="32">
        <f t="shared" si="58"/>
        <v>45348.041666663405</v>
      </c>
      <c r="AJ1348" s="33">
        <v>61.59</v>
      </c>
      <c r="AK1348" s="33">
        <f>MIN(CalcoliFV!$AN$7,CalcoliFV!$AO$7+MAX(0,180-AJ1348)+4)</f>
        <v>110</v>
      </c>
    </row>
    <row r="1349" spans="35:37" x14ac:dyDescent="0.3">
      <c r="AI1349" s="32">
        <f t="shared" ref="AI1349:AI1412" si="59">AI1348+1/24</f>
        <v>45348.083333330069</v>
      </c>
      <c r="AJ1349" s="33">
        <v>59.19</v>
      </c>
      <c r="AK1349" s="33">
        <f>MIN(CalcoliFV!$AN$7,CalcoliFV!$AO$7+MAX(0,180-AJ1349)+4)</f>
        <v>110</v>
      </c>
    </row>
    <row r="1350" spans="35:37" x14ac:dyDescent="0.3">
      <c r="AI1350" s="32">
        <f t="shared" si="59"/>
        <v>45348.124999996733</v>
      </c>
      <c r="AJ1350" s="33">
        <v>65</v>
      </c>
      <c r="AK1350" s="33">
        <f>MIN(CalcoliFV!$AN$7,CalcoliFV!$AO$7+MAX(0,180-AJ1350)+4)</f>
        <v>110</v>
      </c>
    </row>
    <row r="1351" spans="35:37" x14ac:dyDescent="0.3">
      <c r="AI1351" s="32">
        <f t="shared" si="59"/>
        <v>45348.166666663397</v>
      </c>
      <c r="AJ1351" s="33">
        <v>65</v>
      </c>
      <c r="AK1351" s="33">
        <f>MIN(CalcoliFV!$AN$7,CalcoliFV!$AO$7+MAX(0,180-AJ1351)+4)</f>
        <v>110</v>
      </c>
    </row>
    <row r="1352" spans="35:37" x14ac:dyDescent="0.3">
      <c r="AI1352" s="32">
        <f t="shared" si="59"/>
        <v>45348.208333330062</v>
      </c>
      <c r="AJ1352" s="33">
        <v>67.989999999999995</v>
      </c>
      <c r="AK1352" s="33">
        <f>MIN(CalcoliFV!$AN$7,CalcoliFV!$AO$7+MAX(0,180-AJ1352)+4)</f>
        <v>110</v>
      </c>
    </row>
    <row r="1353" spans="35:37" x14ac:dyDescent="0.3">
      <c r="AI1353" s="32">
        <f t="shared" si="59"/>
        <v>45348.249999996726</v>
      </c>
      <c r="AJ1353" s="33">
        <v>64.84</v>
      </c>
      <c r="AK1353" s="33">
        <f>MIN(CalcoliFV!$AN$7,CalcoliFV!$AO$7+MAX(0,180-AJ1353)+4)</f>
        <v>110</v>
      </c>
    </row>
    <row r="1354" spans="35:37" x14ac:dyDescent="0.3">
      <c r="AI1354" s="32">
        <f t="shared" si="59"/>
        <v>45348.29166666339</v>
      </c>
      <c r="AJ1354" s="33">
        <v>83.52</v>
      </c>
      <c r="AK1354" s="33">
        <f>MIN(CalcoliFV!$AN$7,CalcoliFV!$AO$7+MAX(0,180-AJ1354)+4)</f>
        <v>110</v>
      </c>
    </row>
    <row r="1355" spans="35:37" x14ac:dyDescent="0.3">
      <c r="AI1355" s="32">
        <f t="shared" si="59"/>
        <v>45348.333333330054</v>
      </c>
      <c r="AJ1355" s="33">
        <v>90.66</v>
      </c>
      <c r="AK1355" s="33">
        <f>MIN(CalcoliFV!$AN$7,CalcoliFV!$AO$7+MAX(0,180-AJ1355)+4)</f>
        <v>110</v>
      </c>
    </row>
    <row r="1356" spans="35:37" x14ac:dyDescent="0.3">
      <c r="AI1356" s="32">
        <f t="shared" si="59"/>
        <v>45348.374999996719</v>
      </c>
      <c r="AJ1356" s="33">
        <v>97</v>
      </c>
      <c r="AK1356" s="33">
        <f>MIN(CalcoliFV!$AN$7,CalcoliFV!$AO$7+MAX(0,180-AJ1356)+4)</f>
        <v>110</v>
      </c>
    </row>
    <row r="1357" spans="35:37" x14ac:dyDescent="0.3">
      <c r="AI1357" s="32">
        <f t="shared" si="59"/>
        <v>45348.416666663383</v>
      </c>
      <c r="AJ1357" s="33">
        <v>93.2</v>
      </c>
      <c r="AK1357" s="33">
        <f>MIN(CalcoliFV!$AN$7,CalcoliFV!$AO$7+MAX(0,180-AJ1357)+4)</f>
        <v>110</v>
      </c>
    </row>
    <row r="1358" spans="35:37" x14ac:dyDescent="0.3">
      <c r="AI1358" s="32">
        <f t="shared" si="59"/>
        <v>45348.458333330047</v>
      </c>
      <c r="AJ1358" s="33">
        <v>86.6</v>
      </c>
      <c r="AK1358" s="33">
        <f>MIN(CalcoliFV!$AN$7,CalcoliFV!$AO$7+MAX(0,180-AJ1358)+4)</f>
        <v>110</v>
      </c>
    </row>
    <row r="1359" spans="35:37" x14ac:dyDescent="0.3">
      <c r="AI1359" s="32">
        <f t="shared" si="59"/>
        <v>45348.499999996711</v>
      </c>
      <c r="AJ1359" s="33">
        <v>85</v>
      </c>
      <c r="AK1359" s="33">
        <f>MIN(CalcoliFV!$AN$7,CalcoliFV!$AO$7+MAX(0,180-AJ1359)+4)</f>
        <v>110</v>
      </c>
    </row>
    <row r="1360" spans="35:37" x14ac:dyDescent="0.3">
      <c r="AI1360" s="32">
        <f t="shared" si="59"/>
        <v>45348.541666663376</v>
      </c>
      <c r="AJ1360" s="33">
        <v>82.85</v>
      </c>
      <c r="AK1360" s="33">
        <f>MIN(CalcoliFV!$AN$7,CalcoliFV!$AO$7+MAX(0,180-AJ1360)+4)</f>
        <v>110</v>
      </c>
    </row>
    <row r="1361" spans="35:37" x14ac:dyDescent="0.3">
      <c r="AI1361" s="32">
        <f t="shared" si="59"/>
        <v>45348.58333333004</v>
      </c>
      <c r="AJ1361" s="33">
        <v>79.36</v>
      </c>
      <c r="AK1361" s="33">
        <f>MIN(CalcoliFV!$AN$7,CalcoliFV!$AO$7+MAX(0,180-AJ1361)+4)</f>
        <v>110</v>
      </c>
    </row>
    <row r="1362" spans="35:37" x14ac:dyDescent="0.3">
      <c r="AI1362" s="32">
        <f t="shared" si="59"/>
        <v>45348.624999996704</v>
      </c>
      <c r="AJ1362" s="33">
        <v>84.73</v>
      </c>
      <c r="AK1362" s="33">
        <f>MIN(CalcoliFV!$AN$7,CalcoliFV!$AO$7+MAX(0,180-AJ1362)+4)</f>
        <v>110</v>
      </c>
    </row>
    <row r="1363" spans="35:37" x14ac:dyDescent="0.3">
      <c r="AI1363" s="32">
        <f t="shared" si="59"/>
        <v>45348.666666663368</v>
      </c>
      <c r="AJ1363" s="33">
        <v>85.64</v>
      </c>
      <c r="AK1363" s="33">
        <f>MIN(CalcoliFV!$AN$7,CalcoliFV!$AO$7+MAX(0,180-AJ1363)+4)</f>
        <v>110</v>
      </c>
    </row>
    <row r="1364" spans="35:37" x14ac:dyDescent="0.3">
      <c r="AI1364" s="32">
        <f t="shared" si="59"/>
        <v>45348.708333330032</v>
      </c>
      <c r="AJ1364" s="33">
        <v>89.18</v>
      </c>
      <c r="AK1364" s="33">
        <f>MIN(CalcoliFV!$AN$7,CalcoliFV!$AO$7+MAX(0,180-AJ1364)+4)</f>
        <v>110</v>
      </c>
    </row>
    <row r="1365" spans="35:37" x14ac:dyDescent="0.3">
      <c r="AI1365" s="32">
        <f t="shared" si="59"/>
        <v>45348.749999996697</v>
      </c>
      <c r="AJ1365" s="33">
        <v>93</v>
      </c>
      <c r="AK1365" s="33">
        <f>MIN(CalcoliFV!$AN$7,CalcoliFV!$AO$7+MAX(0,180-AJ1365)+4)</f>
        <v>110</v>
      </c>
    </row>
    <row r="1366" spans="35:37" x14ac:dyDescent="0.3">
      <c r="AI1366" s="32">
        <f t="shared" si="59"/>
        <v>45348.791666663361</v>
      </c>
      <c r="AJ1366" s="33">
        <v>94.76</v>
      </c>
      <c r="AK1366" s="33">
        <f>MIN(CalcoliFV!$AN$7,CalcoliFV!$AO$7+MAX(0,180-AJ1366)+4)</f>
        <v>110</v>
      </c>
    </row>
    <row r="1367" spans="35:37" x14ac:dyDescent="0.3">
      <c r="AI1367" s="32">
        <f t="shared" si="59"/>
        <v>45348.833333330025</v>
      </c>
      <c r="AJ1367" s="33">
        <v>95</v>
      </c>
      <c r="AK1367" s="33">
        <f>MIN(CalcoliFV!$AN$7,CalcoliFV!$AO$7+MAX(0,180-AJ1367)+4)</f>
        <v>110</v>
      </c>
    </row>
    <row r="1368" spans="35:37" x14ac:dyDescent="0.3">
      <c r="AI1368" s="32">
        <f t="shared" si="59"/>
        <v>45348.874999996689</v>
      </c>
      <c r="AJ1368" s="33">
        <v>88.72</v>
      </c>
      <c r="AK1368" s="33">
        <f>MIN(CalcoliFV!$AN$7,CalcoliFV!$AO$7+MAX(0,180-AJ1368)+4)</f>
        <v>110</v>
      </c>
    </row>
    <row r="1369" spans="35:37" x14ac:dyDescent="0.3">
      <c r="AI1369" s="32">
        <f t="shared" si="59"/>
        <v>45348.916666663354</v>
      </c>
      <c r="AJ1369" s="33">
        <v>84.1</v>
      </c>
      <c r="AK1369" s="33">
        <f>MIN(CalcoliFV!$AN$7,CalcoliFV!$AO$7+MAX(0,180-AJ1369)+4)</f>
        <v>110</v>
      </c>
    </row>
    <row r="1370" spans="35:37" x14ac:dyDescent="0.3">
      <c r="AI1370" s="32">
        <f t="shared" si="59"/>
        <v>45348.958333330018</v>
      </c>
      <c r="AJ1370" s="33">
        <v>81.459999999999994</v>
      </c>
      <c r="AK1370" s="33">
        <f>MIN(CalcoliFV!$AN$7,CalcoliFV!$AO$7+MAX(0,180-AJ1370)+4)</f>
        <v>110</v>
      </c>
    </row>
    <row r="1371" spans="35:37" x14ac:dyDescent="0.3">
      <c r="AI1371" s="32">
        <f t="shared" si="59"/>
        <v>45348.999999996682</v>
      </c>
      <c r="AJ1371" s="33">
        <v>73.569999999999993</v>
      </c>
      <c r="AK1371" s="33">
        <f>MIN(CalcoliFV!$AN$7,CalcoliFV!$AO$7+MAX(0,180-AJ1371)+4)</f>
        <v>110</v>
      </c>
    </row>
    <row r="1372" spans="35:37" x14ac:dyDescent="0.3">
      <c r="AI1372" s="32">
        <f t="shared" si="59"/>
        <v>45349.041666663346</v>
      </c>
      <c r="AJ1372" s="33">
        <v>73.52</v>
      </c>
      <c r="AK1372" s="33">
        <f>MIN(CalcoliFV!$AN$7,CalcoliFV!$AO$7+MAX(0,180-AJ1372)+4)</f>
        <v>110</v>
      </c>
    </row>
    <row r="1373" spans="35:37" x14ac:dyDescent="0.3">
      <c r="AI1373" s="32">
        <f t="shared" si="59"/>
        <v>45349.083333330011</v>
      </c>
      <c r="AJ1373" s="33">
        <v>69</v>
      </c>
      <c r="AK1373" s="33">
        <f>MIN(CalcoliFV!$AN$7,CalcoliFV!$AO$7+MAX(0,180-AJ1373)+4)</f>
        <v>110</v>
      </c>
    </row>
    <row r="1374" spans="35:37" x14ac:dyDescent="0.3">
      <c r="AI1374" s="32">
        <f t="shared" si="59"/>
        <v>45349.124999996675</v>
      </c>
      <c r="AJ1374" s="33">
        <v>69</v>
      </c>
      <c r="AK1374" s="33">
        <f>MIN(CalcoliFV!$AN$7,CalcoliFV!$AO$7+MAX(0,180-AJ1374)+4)</f>
        <v>110</v>
      </c>
    </row>
    <row r="1375" spans="35:37" x14ac:dyDescent="0.3">
      <c r="AI1375" s="32">
        <f t="shared" si="59"/>
        <v>45349.166666663339</v>
      </c>
      <c r="AJ1375" s="33">
        <v>69</v>
      </c>
      <c r="AK1375" s="33">
        <f>MIN(CalcoliFV!$AN$7,CalcoliFV!$AO$7+MAX(0,180-AJ1375)+4)</f>
        <v>110</v>
      </c>
    </row>
    <row r="1376" spans="35:37" x14ac:dyDescent="0.3">
      <c r="AI1376" s="32">
        <f t="shared" si="59"/>
        <v>45349.208333330003</v>
      </c>
      <c r="AJ1376" s="33">
        <v>69</v>
      </c>
      <c r="AK1376" s="33">
        <f>MIN(CalcoliFV!$AN$7,CalcoliFV!$AO$7+MAX(0,180-AJ1376)+4)</f>
        <v>110</v>
      </c>
    </row>
    <row r="1377" spans="35:37" x14ac:dyDescent="0.3">
      <c r="AI1377" s="32">
        <f t="shared" si="59"/>
        <v>45349.249999996668</v>
      </c>
      <c r="AJ1377" s="33">
        <v>69.41</v>
      </c>
      <c r="AK1377" s="33">
        <f>MIN(CalcoliFV!$AN$7,CalcoliFV!$AO$7+MAX(0,180-AJ1377)+4)</f>
        <v>110</v>
      </c>
    </row>
    <row r="1378" spans="35:37" x14ac:dyDescent="0.3">
      <c r="AI1378" s="32">
        <f t="shared" si="59"/>
        <v>45349.291666663332</v>
      </c>
      <c r="AJ1378" s="33">
        <v>83.18</v>
      </c>
      <c r="AK1378" s="33">
        <f>MIN(CalcoliFV!$AN$7,CalcoliFV!$AO$7+MAX(0,180-AJ1378)+4)</f>
        <v>110</v>
      </c>
    </row>
    <row r="1379" spans="35:37" x14ac:dyDescent="0.3">
      <c r="AI1379" s="32">
        <f t="shared" si="59"/>
        <v>45349.333333329996</v>
      </c>
      <c r="AJ1379" s="33">
        <v>91.249949999999998</v>
      </c>
      <c r="AK1379" s="33">
        <f>MIN(CalcoliFV!$AN$7,CalcoliFV!$AO$7+MAX(0,180-AJ1379)+4)</f>
        <v>110</v>
      </c>
    </row>
    <row r="1380" spans="35:37" x14ac:dyDescent="0.3">
      <c r="AI1380" s="32">
        <f t="shared" si="59"/>
        <v>45349.37499999666</v>
      </c>
      <c r="AJ1380" s="33">
        <v>98</v>
      </c>
      <c r="AK1380" s="33">
        <f>MIN(CalcoliFV!$AN$7,CalcoliFV!$AO$7+MAX(0,180-AJ1380)+4)</f>
        <v>110</v>
      </c>
    </row>
    <row r="1381" spans="35:37" x14ac:dyDescent="0.3">
      <c r="AI1381" s="32">
        <f t="shared" si="59"/>
        <v>45349.416666663325</v>
      </c>
      <c r="AJ1381" s="33">
        <v>95.12</v>
      </c>
      <c r="AK1381" s="33">
        <f>MIN(CalcoliFV!$AN$7,CalcoliFV!$AO$7+MAX(0,180-AJ1381)+4)</f>
        <v>110</v>
      </c>
    </row>
    <row r="1382" spans="35:37" x14ac:dyDescent="0.3">
      <c r="AI1382" s="32">
        <f t="shared" si="59"/>
        <v>45349.458333329989</v>
      </c>
      <c r="AJ1382" s="33">
        <v>91.26</v>
      </c>
      <c r="AK1382" s="33">
        <f>MIN(CalcoliFV!$AN$7,CalcoliFV!$AO$7+MAX(0,180-AJ1382)+4)</f>
        <v>110</v>
      </c>
    </row>
    <row r="1383" spans="35:37" x14ac:dyDescent="0.3">
      <c r="AI1383" s="32">
        <f t="shared" si="59"/>
        <v>45349.499999996653</v>
      </c>
      <c r="AJ1383" s="33">
        <v>90.83</v>
      </c>
      <c r="AK1383" s="33">
        <f>MIN(CalcoliFV!$AN$7,CalcoliFV!$AO$7+MAX(0,180-AJ1383)+4)</f>
        <v>110</v>
      </c>
    </row>
    <row r="1384" spans="35:37" x14ac:dyDescent="0.3">
      <c r="AI1384" s="32">
        <f t="shared" si="59"/>
        <v>45349.541666663317</v>
      </c>
      <c r="AJ1384" s="33">
        <v>84.29</v>
      </c>
      <c r="AK1384" s="33">
        <f>MIN(CalcoliFV!$AN$7,CalcoliFV!$AO$7+MAX(0,180-AJ1384)+4)</f>
        <v>110</v>
      </c>
    </row>
    <row r="1385" spans="35:37" x14ac:dyDescent="0.3">
      <c r="AI1385" s="32">
        <f t="shared" si="59"/>
        <v>45349.583333329982</v>
      </c>
      <c r="AJ1385" s="33">
        <v>84.25</v>
      </c>
      <c r="AK1385" s="33">
        <f>MIN(CalcoliFV!$AN$7,CalcoliFV!$AO$7+MAX(0,180-AJ1385)+4)</f>
        <v>110</v>
      </c>
    </row>
    <row r="1386" spans="35:37" x14ac:dyDescent="0.3">
      <c r="AI1386" s="32">
        <f t="shared" si="59"/>
        <v>45349.624999996646</v>
      </c>
      <c r="AJ1386" s="33">
        <v>85.39</v>
      </c>
      <c r="AK1386" s="33">
        <f>MIN(CalcoliFV!$AN$7,CalcoliFV!$AO$7+MAX(0,180-AJ1386)+4)</f>
        <v>110</v>
      </c>
    </row>
    <row r="1387" spans="35:37" x14ac:dyDescent="0.3">
      <c r="AI1387" s="32">
        <f t="shared" si="59"/>
        <v>45349.66666666331</v>
      </c>
      <c r="AJ1387" s="33">
        <v>85.5</v>
      </c>
      <c r="AK1387" s="33">
        <f>MIN(CalcoliFV!$AN$7,CalcoliFV!$AO$7+MAX(0,180-AJ1387)+4)</f>
        <v>110</v>
      </c>
    </row>
    <row r="1388" spans="35:37" x14ac:dyDescent="0.3">
      <c r="AI1388" s="32">
        <f t="shared" si="59"/>
        <v>45349.708333329974</v>
      </c>
      <c r="AJ1388" s="33">
        <v>89</v>
      </c>
      <c r="AK1388" s="33">
        <f>MIN(CalcoliFV!$AN$7,CalcoliFV!$AO$7+MAX(0,180-AJ1388)+4)</f>
        <v>110</v>
      </c>
    </row>
    <row r="1389" spans="35:37" x14ac:dyDescent="0.3">
      <c r="AI1389" s="32">
        <f t="shared" si="59"/>
        <v>45349.749999996639</v>
      </c>
      <c r="AJ1389" s="33">
        <v>97.5</v>
      </c>
      <c r="AK1389" s="33">
        <f>MIN(CalcoliFV!$AN$7,CalcoliFV!$AO$7+MAX(0,180-AJ1389)+4)</f>
        <v>110</v>
      </c>
    </row>
    <row r="1390" spans="35:37" x14ac:dyDescent="0.3">
      <c r="AI1390" s="32">
        <f t="shared" si="59"/>
        <v>45349.791666663303</v>
      </c>
      <c r="AJ1390" s="33">
        <v>110.25781000000001</v>
      </c>
      <c r="AK1390" s="33">
        <f>MIN(CalcoliFV!$AN$7,CalcoliFV!$AO$7+MAX(0,180-AJ1390)+4)</f>
        <v>110</v>
      </c>
    </row>
    <row r="1391" spans="35:37" x14ac:dyDescent="0.3">
      <c r="AI1391" s="32">
        <f t="shared" si="59"/>
        <v>45349.833333329967</v>
      </c>
      <c r="AJ1391" s="33">
        <v>105.17</v>
      </c>
      <c r="AK1391" s="33">
        <f>MIN(CalcoliFV!$AN$7,CalcoliFV!$AO$7+MAX(0,180-AJ1391)+4)</f>
        <v>110</v>
      </c>
    </row>
    <row r="1392" spans="35:37" x14ac:dyDescent="0.3">
      <c r="AI1392" s="32">
        <f t="shared" si="59"/>
        <v>45349.874999996631</v>
      </c>
      <c r="AJ1392" s="33">
        <v>90.63</v>
      </c>
      <c r="AK1392" s="33">
        <f>MIN(CalcoliFV!$AN$7,CalcoliFV!$AO$7+MAX(0,180-AJ1392)+4)</f>
        <v>110</v>
      </c>
    </row>
    <row r="1393" spans="35:37" x14ac:dyDescent="0.3">
      <c r="AI1393" s="32">
        <f t="shared" si="59"/>
        <v>45349.916666663295</v>
      </c>
      <c r="AJ1393" s="33">
        <v>84.72</v>
      </c>
      <c r="AK1393" s="33">
        <f>MIN(CalcoliFV!$AN$7,CalcoliFV!$AO$7+MAX(0,180-AJ1393)+4)</f>
        <v>110</v>
      </c>
    </row>
    <row r="1394" spans="35:37" x14ac:dyDescent="0.3">
      <c r="AI1394" s="32">
        <f t="shared" si="59"/>
        <v>45349.95833332996</v>
      </c>
      <c r="AJ1394" s="33">
        <v>82.39</v>
      </c>
      <c r="AK1394" s="33">
        <f>MIN(CalcoliFV!$AN$7,CalcoliFV!$AO$7+MAX(0,180-AJ1394)+4)</f>
        <v>110</v>
      </c>
    </row>
    <row r="1395" spans="35:37" x14ac:dyDescent="0.3">
      <c r="AI1395" s="32">
        <f t="shared" si="59"/>
        <v>45349.999999996624</v>
      </c>
      <c r="AJ1395" s="33">
        <v>77.7</v>
      </c>
      <c r="AK1395" s="33">
        <f>MIN(CalcoliFV!$AN$7,CalcoliFV!$AO$7+MAX(0,180-AJ1395)+4)</f>
        <v>110</v>
      </c>
    </row>
    <row r="1396" spans="35:37" x14ac:dyDescent="0.3">
      <c r="AI1396" s="32">
        <f t="shared" si="59"/>
        <v>45350.041666663288</v>
      </c>
      <c r="AJ1396" s="33">
        <v>73.209999999999994</v>
      </c>
      <c r="AK1396" s="33">
        <f>MIN(CalcoliFV!$AN$7,CalcoliFV!$AO$7+MAX(0,180-AJ1396)+4)</f>
        <v>110</v>
      </c>
    </row>
    <row r="1397" spans="35:37" x14ac:dyDescent="0.3">
      <c r="AI1397" s="32">
        <f t="shared" si="59"/>
        <v>45350.083333329952</v>
      </c>
      <c r="AJ1397" s="33">
        <v>70.33</v>
      </c>
      <c r="AK1397" s="33">
        <f>MIN(CalcoliFV!$AN$7,CalcoliFV!$AO$7+MAX(0,180-AJ1397)+4)</f>
        <v>110</v>
      </c>
    </row>
    <row r="1398" spans="35:37" x14ac:dyDescent="0.3">
      <c r="AI1398" s="32">
        <f t="shared" si="59"/>
        <v>45350.124999996617</v>
      </c>
      <c r="AJ1398" s="33">
        <v>68.19</v>
      </c>
      <c r="AK1398" s="33">
        <f>MIN(CalcoliFV!$AN$7,CalcoliFV!$AO$7+MAX(0,180-AJ1398)+4)</f>
        <v>110</v>
      </c>
    </row>
    <row r="1399" spans="35:37" x14ac:dyDescent="0.3">
      <c r="AI1399" s="32">
        <f t="shared" si="59"/>
        <v>45350.166666663281</v>
      </c>
      <c r="AJ1399" s="33">
        <v>67.400000000000006</v>
      </c>
      <c r="AK1399" s="33">
        <f>MIN(CalcoliFV!$AN$7,CalcoliFV!$AO$7+MAX(0,180-AJ1399)+4)</f>
        <v>110</v>
      </c>
    </row>
    <row r="1400" spans="35:37" x14ac:dyDescent="0.3">
      <c r="AI1400" s="32">
        <f t="shared" si="59"/>
        <v>45350.208333329945</v>
      </c>
      <c r="AJ1400" s="33">
        <v>67.400000000000006</v>
      </c>
      <c r="AK1400" s="33">
        <f>MIN(CalcoliFV!$AN$7,CalcoliFV!$AO$7+MAX(0,180-AJ1400)+4)</f>
        <v>110</v>
      </c>
    </row>
    <row r="1401" spans="35:37" x14ac:dyDescent="0.3">
      <c r="AI1401" s="32">
        <f t="shared" si="59"/>
        <v>45350.249999996609</v>
      </c>
      <c r="AJ1401" s="33">
        <v>70.473560000000006</v>
      </c>
      <c r="AK1401" s="33">
        <f>MIN(CalcoliFV!$AN$7,CalcoliFV!$AO$7+MAX(0,180-AJ1401)+4)</f>
        <v>110</v>
      </c>
    </row>
    <row r="1402" spans="35:37" x14ac:dyDescent="0.3">
      <c r="AI1402" s="32">
        <f t="shared" si="59"/>
        <v>45350.291666663274</v>
      </c>
      <c r="AJ1402" s="33">
        <v>87.02</v>
      </c>
      <c r="AK1402" s="33">
        <f>MIN(CalcoliFV!$AN$7,CalcoliFV!$AO$7+MAX(0,180-AJ1402)+4)</f>
        <v>110</v>
      </c>
    </row>
    <row r="1403" spans="35:37" x14ac:dyDescent="0.3">
      <c r="AI1403" s="32">
        <f t="shared" si="59"/>
        <v>45350.333333329938</v>
      </c>
      <c r="AJ1403" s="33">
        <v>96.555269999999993</v>
      </c>
      <c r="AK1403" s="33">
        <f>MIN(CalcoliFV!$AN$7,CalcoliFV!$AO$7+MAX(0,180-AJ1403)+4)</f>
        <v>110</v>
      </c>
    </row>
    <row r="1404" spans="35:37" x14ac:dyDescent="0.3">
      <c r="AI1404" s="32">
        <f t="shared" si="59"/>
        <v>45350.374999996602</v>
      </c>
      <c r="AJ1404" s="33">
        <v>104.49194</v>
      </c>
      <c r="AK1404" s="33">
        <f>MIN(CalcoliFV!$AN$7,CalcoliFV!$AO$7+MAX(0,180-AJ1404)+4)</f>
        <v>110</v>
      </c>
    </row>
    <row r="1405" spans="35:37" x14ac:dyDescent="0.3">
      <c r="AI1405" s="32">
        <f t="shared" si="59"/>
        <v>45350.416666663266</v>
      </c>
      <c r="AJ1405" s="33">
        <v>112.5</v>
      </c>
      <c r="AK1405" s="33">
        <f>MIN(CalcoliFV!$AN$7,CalcoliFV!$AO$7+MAX(0,180-AJ1405)+4)</f>
        <v>110</v>
      </c>
    </row>
    <row r="1406" spans="35:37" x14ac:dyDescent="0.3">
      <c r="AI1406" s="32">
        <f t="shared" si="59"/>
        <v>45350.458333329931</v>
      </c>
      <c r="AJ1406" s="33">
        <v>94.58</v>
      </c>
      <c r="AK1406" s="33">
        <f>MIN(CalcoliFV!$AN$7,CalcoliFV!$AO$7+MAX(0,180-AJ1406)+4)</f>
        <v>110</v>
      </c>
    </row>
    <row r="1407" spans="35:37" x14ac:dyDescent="0.3">
      <c r="AI1407" s="32">
        <f t="shared" si="59"/>
        <v>45350.499999996595</v>
      </c>
      <c r="AJ1407" s="33">
        <v>90</v>
      </c>
      <c r="AK1407" s="33">
        <f>MIN(CalcoliFV!$AN$7,CalcoliFV!$AO$7+MAX(0,180-AJ1407)+4)</f>
        <v>110</v>
      </c>
    </row>
    <row r="1408" spans="35:37" x14ac:dyDescent="0.3">
      <c r="AI1408" s="32">
        <f t="shared" si="59"/>
        <v>45350.541666663259</v>
      </c>
      <c r="AJ1408" s="33">
        <v>84.91</v>
      </c>
      <c r="AK1408" s="33">
        <f>MIN(CalcoliFV!$AN$7,CalcoliFV!$AO$7+MAX(0,180-AJ1408)+4)</f>
        <v>110</v>
      </c>
    </row>
    <row r="1409" spans="35:37" x14ac:dyDescent="0.3">
      <c r="AI1409" s="32">
        <f t="shared" si="59"/>
        <v>45350.583333329923</v>
      </c>
      <c r="AJ1409" s="33">
        <v>82.89</v>
      </c>
      <c r="AK1409" s="33">
        <f>MIN(CalcoliFV!$AN$7,CalcoliFV!$AO$7+MAX(0,180-AJ1409)+4)</f>
        <v>110</v>
      </c>
    </row>
    <row r="1410" spans="35:37" x14ac:dyDescent="0.3">
      <c r="AI1410" s="32">
        <f t="shared" si="59"/>
        <v>45350.624999996588</v>
      </c>
      <c r="AJ1410" s="33">
        <v>85.75</v>
      </c>
      <c r="AK1410" s="33">
        <f>MIN(CalcoliFV!$AN$7,CalcoliFV!$AO$7+MAX(0,180-AJ1410)+4)</f>
        <v>110</v>
      </c>
    </row>
    <row r="1411" spans="35:37" x14ac:dyDescent="0.3">
      <c r="AI1411" s="32">
        <f t="shared" si="59"/>
        <v>45350.666666663252</v>
      </c>
      <c r="AJ1411" s="33">
        <v>87.62</v>
      </c>
      <c r="AK1411" s="33">
        <f>MIN(CalcoliFV!$AN$7,CalcoliFV!$AO$7+MAX(0,180-AJ1411)+4)</f>
        <v>110</v>
      </c>
    </row>
    <row r="1412" spans="35:37" x14ac:dyDescent="0.3">
      <c r="AI1412" s="32">
        <f t="shared" si="59"/>
        <v>45350.708333329916</v>
      </c>
      <c r="AJ1412" s="33">
        <v>90.93</v>
      </c>
      <c r="AK1412" s="33">
        <f>MIN(CalcoliFV!$AN$7,CalcoliFV!$AO$7+MAX(0,180-AJ1412)+4)</f>
        <v>110</v>
      </c>
    </row>
    <row r="1413" spans="35:37" x14ac:dyDescent="0.3">
      <c r="AI1413" s="32">
        <f t="shared" ref="AI1413:AI1476" si="60">AI1412+1/24</f>
        <v>45350.74999999658</v>
      </c>
      <c r="AJ1413" s="33">
        <v>92.66</v>
      </c>
      <c r="AK1413" s="33">
        <f>MIN(CalcoliFV!$AN$7,CalcoliFV!$AO$7+MAX(0,180-AJ1413)+4)</f>
        <v>110</v>
      </c>
    </row>
    <row r="1414" spans="35:37" x14ac:dyDescent="0.3">
      <c r="AI1414" s="32">
        <f t="shared" si="60"/>
        <v>45350.791666663245</v>
      </c>
      <c r="AJ1414" s="33">
        <v>98.022549999999995</v>
      </c>
      <c r="AK1414" s="33">
        <f>MIN(CalcoliFV!$AN$7,CalcoliFV!$AO$7+MAX(0,180-AJ1414)+4)</f>
        <v>110</v>
      </c>
    </row>
    <row r="1415" spans="35:37" x14ac:dyDescent="0.3">
      <c r="AI1415" s="32">
        <f t="shared" si="60"/>
        <v>45350.833333329909</v>
      </c>
      <c r="AJ1415" s="33">
        <v>96.15</v>
      </c>
      <c r="AK1415" s="33">
        <f>MIN(CalcoliFV!$AN$7,CalcoliFV!$AO$7+MAX(0,180-AJ1415)+4)</f>
        <v>110</v>
      </c>
    </row>
    <row r="1416" spans="35:37" x14ac:dyDescent="0.3">
      <c r="AI1416" s="32">
        <f t="shared" si="60"/>
        <v>45350.874999996573</v>
      </c>
      <c r="AJ1416" s="33">
        <v>88.82</v>
      </c>
      <c r="AK1416" s="33">
        <f>MIN(CalcoliFV!$AN$7,CalcoliFV!$AO$7+MAX(0,180-AJ1416)+4)</f>
        <v>110</v>
      </c>
    </row>
    <row r="1417" spans="35:37" x14ac:dyDescent="0.3">
      <c r="AI1417" s="32">
        <f t="shared" si="60"/>
        <v>45350.916666663237</v>
      </c>
      <c r="AJ1417" s="33">
        <v>85.75</v>
      </c>
      <c r="AK1417" s="33">
        <f>MIN(CalcoliFV!$AN$7,CalcoliFV!$AO$7+MAX(0,180-AJ1417)+4)</f>
        <v>110</v>
      </c>
    </row>
    <row r="1418" spans="35:37" x14ac:dyDescent="0.3">
      <c r="AI1418" s="32">
        <f t="shared" si="60"/>
        <v>45350.958333329902</v>
      </c>
      <c r="AJ1418" s="33">
        <v>82.66</v>
      </c>
      <c r="AK1418" s="33">
        <f>MIN(CalcoliFV!$AN$7,CalcoliFV!$AO$7+MAX(0,180-AJ1418)+4)</f>
        <v>110</v>
      </c>
    </row>
    <row r="1419" spans="35:37" x14ac:dyDescent="0.3">
      <c r="AI1419" s="32">
        <f t="shared" si="60"/>
        <v>45350.999999996566</v>
      </c>
      <c r="AJ1419" s="33">
        <v>68.2</v>
      </c>
      <c r="AK1419" s="33">
        <f>MIN(CalcoliFV!$AN$7,CalcoliFV!$AO$7+MAX(0,180-AJ1419)+4)</f>
        <v>110</v>
      </c>
    </row>
    <row r="1420" spans="35:37" x14ac:dyDescent="0.3">
      <c r="AI1420" s="32">
        <f t="shared" si="60"/>
        <v>45351.04166666323</v>
      </c>
      <c r="AJ1420" s="33">
        <v>72.2</v>
      </c>
      <c r="AK1420" s="33">
        <f>MIN(CalcoliFV!$AN$7,CalcoliFV!$AO$7+MAX(0,180-AJ1420)+4)</f>
        <v>110</v>
      </c>
    </row>
    <row r="1421" spans="35:37" x14ac:dyDescent="0.3">
      <c r="AI1421" s="32">
        <f t="shared" si="60"/>
        <v>45351.083333329894</v>
      </c>
      <c r="AJ1421" s="33">
        <v>62.45</v>
      </c>
      <c r="AK1421" s="33">
        <f>MIN(CalcoliFV!$AN$7,CalcoliFV!$AO$7+MAX(0,180-AJ1421)+4)</f>
        <v>110</v>
      </c>
    </row>
    <row r="1422" spans="35:37" x14ac:dyDescent="0.3">
      <c r="AI1422" s="32">
        <f t="shared" si="60"/>
        <v>45351.124999996558</v>
      </c>
      <c r="AJ1422" s="33">
        <v>60</v>
      </c>
      <c r="AK1422" s="33">
        <f>MIN(CalcoliFV!$AN$7,CalcoliFV!$AO$7+MAX(0,180-AJ1422)+4)</f>
        <v>110</v>
      </c>
    </row>
    <row r="1423" spans="35:37" x14ac:dyDescent="0.3">
      <c r="AI1423" s="32">
        <f t="shared" si="60"/>
        <v>45351.166666663223</v>
      </c>
      <c r="AJ1423" s="33">
        <v>58.60895</v>
      </c>
      <c r="AK1423" s="33">
        <f>MIN(CalcoliFV!$AN$7,CalcoliFV!$AO$7+MAX(0,180-AJ1423)+4)</f>
        <v>110</v>
      </c>
    </row>
    <row r="1424" spans="35:37" x14ac:dyDescent="0.3">
      <c r="AI1424" s="32">
        <f t="shared" si="60"/>
        <v>45351.208333329887</v>
      </c>
      <c r="AJ1424" s="33">
        <v>62.03</v>
      </c>
      <c r="AK1424" s="33">
        <f>MIN(CalcoliFV!$AN$7,CalcoliFV!$AO$7+MAX(0,180-AJ1424)+4)</f>
        <v>110</v>
      </c>
    </row>
    <row r="1425" spans="35:37" x14ac:dyDescent="0.3">
      <c r="AI1425" s="32">
        <f t="shared" si="60"/>
        <v>45351.249999996551</v>
      </c>
      <c r="AJ1425" s="33">
        <v>72.2</v>
      </c>
      <c r="AK1425" s="33">
        <f>MIN(CalcoliFV!$AN$7,CalcoliFV!$AO$7+MAX(0,180-AJ1425)+4)</f>
        <v>110</v>
      </c>
    </row>
    <row r="1426" spans="35:37" x14ac:dyDescent="0.3">
      <c r="AI1426" s="32">
        <f t="shared" si="60"/>
        <v>45351.291666663215</v>
      </c>
      <c r="AJ1426" s="33">
        <v>85.18</v>
      </c>
      <c r="AK1426" s="33">
        <f>MIN(CalcoliFV!$AN$7,CalcoliFV!$AO$7+MAX(0,180-AJ1426)+4)</f>
        <v>110</v>
      </c>
    </row>
    <row r="1427" spans="35:37" x14ac:dyDescent="0.3">
      <c r="AI1427" s="32">
        <f t="shared" si="60"/>
        <v>45351.33333332988</v>
      </c>
      <c r="AJ1427" s="33">
        <v>90</v>
      </c>
      <c r="AK1427" s="33">
        <f>MIN(CalcoliFV!$AN$7,CalcoliFV!$AO$7+MAX(0,180-AJ1427)+4)</f>
        <v>110</v>
      </c>
    </row>
    <row r="1428" spans="35:37" x14ac:dyDescent="0.3">
      <c r="AI1428" s="32">
        <f t="shared" si="60"/>
        <v>45351.374999996544</v>
      </c>
      <c r="AJ1428" s="33">
        <v>93.47</v>
      </c>
      <c r="AK1428" s="33">
        <f>MIN(CalcoliFV!$AN$7,CalcoliFV!$AO$7+MAX(0,180-AJ1428)+4)</f>
        <v>110</v>
      </c>
    </row>
    <row r="1429" spans="35:37" x14ac:dyDescent="0.3">
      <c r="AI1429" s="32">
        <f t="shared" si="60"/>
        <v>45351.416666663208</v>
      </c>
      <c r="AJ1429" s="33">
        <v>93.87</v>
      </c>
      <c r="AK1429" s="33">
        <f>MIN(CalcoliFV!$AN$7,CalcoliFV!$AO$7+MAX(0,180-AJ1429)+4)</f>
        <v>110</v>
      </c>
    </row>
    <row r="1430" spans="35:37" x14ac:dyDescent="0.3">
      <c r="AI1430" s="32">
        <f t="shared" si="60"/>
        <v>45351.458333329872</v>
      </c>
      <c r="AJ1430" s="33">
        <v>89</v>
      </c>
      <c r="AK1430" s="33">
        <f>MIN(CalcoliFV!$AN$7,CalcoliFV!$AO$7+MAX(0,180-AJ1430)+4)</f>
        <v>110</v>
      </c>
    </row>
    <row r="1431" spans="35:37" x14ac:dyDescent="0.3">
      <c r="AI1431" s="32">
        <f t="shared" si="60"/>
        <v>45351.499999996537</v>
      </c>
      <c r="AJ1431" s="33">
        <v>86.15</v>
      </c>
      <c r="AK1431" s="33">
        <f>MIN(CalcoliFV!$AN$7,CalcoliFV!$AO$7+MAX(0,180-AJ1431)+4)</f>
        <v>110</v>
      </c>
    </row>
    <row r="1432" spans="35:37" x14ac:dyDescent="0.3">
      <c r="AI1432" s="32">
        <f t="shared" si="60"/>
        <v>45351.541666663201</v>
      </c>
      <c r="AJ1432" s="33">
        <v>83.62</v>
      </c>
      <c r="AK1432" s="33">
        <f>MIN(CalcoliFV!$AN$7,CalcoliFV!$AO$7+MAX(0,180-AJ1432)+4)</f>
        <v>110</v>
      </c>
    </row>
    <row r="1433" spans="35:37" x14ac:dyDescent="0.3">
      <c r="AI1433" s="32">
        <f t="shared" si="60"/>
        <v>45351.583333329865</v>
      </c>
      <c r="AJ1433" s="33">
        <v>83.59</v>
      </c>
      <c r="AK1433" s="33">
        <f>MIN(CalcoliFV!$AN$7,CalcoliFV!$AO$7+MAX(0,180-AJ1433)+4)</f>
        <v>110</v>
      </c>
    </row>
    <row r="1434" spans="35:37" x14ac:dyDescent="0.3">
      <c r="AI1434" s="32">
        <f t="shared" si="60"/>
        <v>45351.624999996529</v>
      </c>
      <c r="AJ1434" s="33">
        <v>85.31</v>
      </c>
      <c r="AK1434" s="33">
        <f>MIN(CalcoliFV!$AN$7,CalcoliFV!$AO$7+MAX(0,180-AJ1434)+4)</f>
        <v>110</v>
      </c>
    </row>
    <row r="1435" spans="35:37" x14ac:dyDescent="0.3">
      <c r="AI1435" s="32">
        <f t="shared" si="60"/>
        <v>45351.666666663194</v>
      </c>
      <c r="AJ1435" s="33">
        <v>89</v>
      </c>
      <c r="AK1435" s="33">
        <f>MIN(CalcoliFV!$AN$7,CalcoliFV!$AO$7+MAX(0,180-AJ1435)+4)</f>
        <v>110</v>
      </c>
    </row>
    <row r="1436" spans="35:37" x14ac:dyDescent="0.3">
      <c r="AI1436" s="32">
        <f t="shared" si="60"/>
        <v>45351.708333329858</v>
      </c>
      <c r="AJ1436" s="33">
        <v>95</v>
      </c>
      <c r="AK1436" s="33">
        <f>MIN(CalcoliFV!$AN$7,CalcoliFV!$AO$7+MAX(0,180-AJ1436)+4)</f>
        <v>110</v>
      </c>
    </row>
    <row r="1437" spans="35:37" x14ac:dyDescent="0.3">
      <c r="AI1437" s="32">
        <f t="shared" si="60"/>
        <v>45351.749999996522</v>
      </c>
      <c r="AJ1437" s="33">
        <v>102.64</v>
      </c>
      <c r="AK1437" s="33">
        <f>MIN(CalcoliFV!$AN$7,CalcoliFV!$AO$7+MAX(0,180-AJ1437)+4)</f>
        <v>110</v>
      </c>
    </row>
    <row r="1438" spans="35:37" x14ac:dyDescent="0.3">
      <c r="AI1438" s="32">
        <f t="shared" si="60"/>
        <v>45351.791666663186</v>
      </c>
      <c r="AJ1438" s="33">
        <v>108.07</v>
      </c>
      <c r="AK1438" s="33">
        <f>MIN(CalcoliFV!$AN$7,CalcoliFV!$AO$7+MAX(0,180-AJ1438)+4)</f>
        <v>110</v>
      </c>
    </row>
    <row r="1439" spans="35:37" x14ac:dyDescent="0.3">
      <c r="AI1439" s="32">
        <f t="shared" si="60"/>
        <v>45351.833333329851</v>
      </c>
      <c r="AJ1439" s="33">
        <v>106.1</v>
      </c>
      <c r="AK1439" s="33">
        <f>MIN(CalcoliFV!$AN$7,CalcoliFV!$AO$7+MAX(0,180-AJ1439)+4)</f>
        <v>110</v>
      </c>
    </row>
    <row r="1440" spans="35:37" x14ac:dyDescent="0.3">
      <c r="AI1440" s="32">
        <f t="shared" si="60"/>
        <v>45351.874999996515</v>
      </c>
      <c r="AJ1440" s="33">
        <v>95.94</v>
      </c>
      <c r="AK1440" s="33">
        <f>MIN(CalcoliFV!$AN$7,CalcoliFV!$AO$7+MAX(0,180-AJ1440)+4)</f>
        <v>110</v>
      </c>
    </row>
    <row r="1441" spans="35:37" x14ac:dyDescent="0.3">
      <c r="AI1441" s="32">
        <f t="shared" si="60"/>
        <v>45351.916666663179</v>
      </c>
      <c r="AJ1441" s="33">
        <v>94</v>
      </c>
      <c r="AK1441" s="33">
        <f>MIN(CalcoliFV!$AN$7,CalcoliFV!$AO$7+MAX(0,180-AJ1441)+4)</f>
        <v>110</v>
      </c>
    </row>
    <row r="1442" spans="35:37" x14ac:dyDescent="0.3">
      <c r="AI1442" s="32">
        <f t="shared" si="60"/>
        <v>45351.958333329843</v>
      </c>
      <c r="AJ1442" s="33">
        <v>90</v>
      </c>
      <c r="AK1442" s="33">
        <f>MIN(CalcoliFV!$AN$7,CalcoliFV!$AO$7+MAX(0,180-AJ1442)+4)</f>
        <v>110</v>
      </c>
    </row>
    <row r="1443" spans="35:37" x14ac:dyDescent="0.3">
      <c r="AI1443" s="32">
        <f t="shared" si="60"/>
        <v>45351.999999996508</v>
      </c>
      <c r="AJ1443" s="33">
        <v>85.46</v>
      </c>
      <c r="AK1443" s="33">
        <f>MIN(CalcoliFV!$AN$7,CalcoliFV!$AO$7+MAX(0,180-AJ1443)+4)</f>
        <v>110</v>
      </c>
    </row>
    <row r="1444" spans="35:37" x14ac:dyDescent="0.3">
      <c r="AI1444" s="32">
        <f t="shared" si="60"/>
        <v>45352.041666663172</v>
      </c>
      <c r="AJ1444" s="33">
        <v>87.49</v>
      </c>
      <c r="AK1444" s="33">
        <f>MIN(CalcoliFV!$AN$7,CalcoliFV!$AO$7+MAX(0,180-AJ1444)+4)</f>
        <v>110</v>
      </c>
    </row>
    <row r="1445" spans="35:37" x14ac:dyDescent="0.3">
      <c r="AI1445" s="32">
        <f t="shared" si="60"/>
        <v>45352.083333329836</v>
      </c>
      <c r="AJ1445" s="33">
        <v>84</v>
      </c>
      <c r="AK1445" s="33">
        <f>MIN(CalcoliFV!$AN$7,CalcoliFV!$AO$7+MAX(0,180-AJ1445)+4)</f>
        <v>110</v>
      </c>
    </row>
    <row r="1446" spans="35:37" x14ac:dyDescent="0.3">
      <c r="AI1446" s="32">
        <f t="shared" si="60"/>
        <v>45352.1249999965</v>
      </c>
      <c r="AJ1446" s="33">
        <v>79.099999999999994</v>
      </c>
      <c r="AK1446" s="33">
        <f>MIN(CalcoliFV!$AN$7,CalcoliFV!$AO$7+MAX(0,180-AJ1446)+4)</f>
        <v>110</v>
      </c>
    </row>
    <row r="1447" spans="35:37" x14ac:dyDescent="0.3">
      <c r="AI1447" s="32">
        <f t="shared" si="60"/>
        <v>45352.166666663165</v>
      </c>
      <c r="AJ1447" s="33">
        <v>75.099999999999994</v>
      </c>
      <c r="AK1447" s="33">
        <f>MIN(CalcoliFV!$AN$7,CalcoliFV!$AO$7+MAX(0,180-AJ1447)+4)</f>
        <v>110</v>
      </c>
    </row>
    <row r="1448" spans="35:37" x14ac:dyDescent="0.3">
      <c r="AI1448" s="32">
        <f t="shared" si="60"/>
        <v>45352.208333329829</v>
      </c>
      <c r="AJ1448" s="33">
        <v>77.42</v>
      </c>
      <c r="AK1448" s="33">
        <f>MIN(CalcoliFV!$AN$7,CalcoliFV!$AO$7+MAX(0,180-AJ1448)+4)</f>
        <v>110</v>
      </c>
    </row>
    <row r="1449" spans="35:37" x14ac:dyDescent="0.3">
      <c r="AI1449" s="32">
        <f t="shared" si="60"/>
        <v>45352.249999996493</v>
      </c>
      <c r="AJ1449" s="33">
        <v>87.91</v>
      </c>
      <c r="AK1449" s="33">
        <f>MIN(CalcoliFV!$AN$7,CalcoliFV!$AO$7+MAX(0,180-AJ1449)+4)</f>
        <v>110</v>
      </c>
    </row>
    <row r="1450" spans="35:37" x14ac:dyDescent="0.3">
      <c r="AI1450" s="32">
        <f t="shared" si="60"/>
        <v>45352.291666663157</v>
      </c>
      <c r="AJ1450" s="33">
        <v>93.27</v>
      </c>
      <c r="AK1450" s="33">
        <f>MIN(CalcoliFV!$AN$7,CalcoliFV!$AO$7+MAX(0,180-AJ1450)+4)</f>
        <v>110</v>
      </c>
    </row>
    <row r="1451" spans="35:37" x14ac:dyDescent="0.3">
      <c r="AI1451" s="32">
        <f t="shared" si="60"/>
        <v>45352.333333329821</v>
      </c>
      <c r="AJ1451" s="33">
        <v>98.36</v>
      </c>
      <c r="AK1451" s="33">
        <f>MIN(CalcoliFV!$AN$7,CalcoliFV!$AO$7+MAX(0,180-AJ1451)+4)</f>
        <v>110</v>
      </c>
    </row>
    <row r="1452" spans="35:37" x14ac:dyDescent="0.3">
      <c r="AI1452" s="32">
        <f t="shared" si="60"/>
        <v>45352.374999996486</v>
      </c>
      <c r="AJ1452" s="33">
        <v>114.99</v>
      </c>
      <c r="AK1452" s="33">
        <f>MIN(CalcoliFV!$AN$7,CalcoliFV!$AO$7+MAX(0,180-AJ1452)+4)</f>
        <v>110</v>
      </c>
    </row>
    <row r="1453" spans="35:37" x14ac:dyDescent="0.3">
      <c r="AI1453" s="32">
        <f t="shared" si="60"/>
        <v>45352.41666666315</v>
      </c>
      <c r="AJ1453" s="33">
        <v>109.1</v>
      </c>
      <c r="AK1453" s="33">
        <f>MIN(CalcoliFV!$AN$7,CalcoliFV!$AO$7+MAX(0,180-AJ1453)+4)</f>
        <v>110</v>
      </c>
    </row>
    <row r="1454" spans="35:37" x14ac:dyDescent="0.3">
      <c r="AI1454" s="32">
        <f t="shared" si="60"/>
        <v>45352.458333329814</v>
      </c>
      <c r="AJ1454" s="33">
        <v>101</v>
      </c>
      <c r="AK1454" s="33">
        <f>MIN(CalcoliFV!$AN$7,CalcoliFV!$AO$7+MAX(0,180-AJ1454)+4)</f>
        <v>110</v>
      </c>
    </row>
    <row r="1455" spans="35:37" x14ac:dyDescent="0.3">
      <c r="AI1455" s="32">
        <f t="shared" si="60"/>
        <v>45352.499999996478</v>
      </c>
      <c r="AJ1455" s="33">
        <v>97.7</v>
      </c>
      <c r="AK1455" s="33">
        <f>MIN(CalcoliFV!$AN$7,CalcoliFV!$AO$7+MAX(0,180-AJ1455)+4)</f>
        <v>110</v>
      </c>
    </row>
    <row r="1456" spans="35:37" x14ac:dyDescent="0.3">
      <c r="AI1456" s="32">
        <f t="shared" si="60"/>
        <v>45352.541666663143</v>
      </c>
      <c r="AJ1456" s="33">
        <v>90</v>
      </c>
      <c r="AK1456" s="33">
        <f>MIN(CalcoliFV!$AN$7,CalcoliFV!$AO$7+MAX(0,180-AJ1456)+4)</f>
        <v>110</v>
      </c>
    </row>
    <row r="1457" spans="35:37" x14ac:dyDescent="0.3">
      <c r="AI1457" s="32">
        <f t="shared" si="60"/>
        <v>45352.583333329807</v>
      </c>
      <c r="AJ1457" s="33">
        <v>89.49</v>
      </c>
      <c r="AK1457" s="33">
        <f>MIN(CalcoliFV!$AN$7,CalcoliFV!$AO$7+MAX(0,180-AJ1457)+4)</f>
        <v>110</v>
      </c>
    </row>
    <row r="1458" spans="35:37" x14ac:dyDescent="0.3">
      <c r="AI1458" s="32">
        <f t="shared" si="60"/>
        <v>45352.624999996471</v>
      </c>
      <c r="AJ1458" s="33">
        <v>90.91</v>
      </c>
      <c r="AK1458" s="33">
        <f>MIN(CalcoliFV!$AN$7,CalcoliFV!$AO$7+MAX(0,180-AJ1458)+4)</f>
        <v>110</v>
      </c>
    </row>
    <row r="1459" spans="35:37" x14ac:dyDescent="0.3">
      <c r="AI1459" s="32">
        <f t="shared" si="60"/>
        <v>45352.666666663135</v>
      </c>
      <c r="AJ1459" s="33">
        <v>95.12</v>
      </c>
      <c r="AK1459" s="33">
        <f>MIN(CalcoliFV!$AN$7,CalcoliFV!$AO$7+MAX(0,180-AJ1459)+4)</f>
        <v>110</v>
      </c>
    </row>
    <row r="1460" spans="35:37" x14ac:dyDescent="0.3">
      <c r="AI1460" s="32">
        <f t="shared" si="60"/>
        <v>45352.7083333298</v>
      </c>
      <c r="AJ1460" s="33">
        <v>100.36</v>
      </c>
      <c r="AK1460" s="33">
        <f>MIN(CalcoliFV!$AN$7,CalcoliFV!$AO$7+MAX(0,180-AJ1460)+4)</f>
        <v>110</v>
      </c>
    </row>
    <row r="1461" spans="35:37" x14ac:dyDescent="0.3">
      <c r="AI1461" s="32">
        <f t="shared" si="60"/>
        <v>45352.749999996464</v>
      </c>
      <c r="AJ1461" s="33">
        <v>103.77</v>
      </c>
      <c r="AK1461" s="33">
        <f>MIN(CalcoliFV!$AN$7,CalcoliFV!$AO$7+MAX(0,180-AJ1461)+4)</f>
        <v>110</v>
      </c>
    </row>
    <row r="1462" spans="35:37" x14ac:dyDescent="0.3">
      <c r="AI1462" s="32">
        <f t="shared" si="60"/>
        <v>45352.791666663128</v>
      </c>
      <c r="AJ1462" s="33">
        <v>112.4</v>
      </c>
      <c r="AK1462" s="33">
        <f>MIN(CalcoliFV!$AN$7,CalcoliFV!$AO$7+MAX(0,180-AJ1462)+4)</f>
        <v>110</v>
      </c>
    </row>
    <row r="1463" spans="35:37" x14ac:dyDescent="0.3">
      <c r="AI1463" s="32">
        <f t="shared" si="60"/>
        <v>45352.833333329792</v>
      </c>
      <c r="AJ1463" s="33">
        <v>112.1</v>
      </c>
      <c r="AK1463" s="33">
        <f>MIN(CalcoliFV!$AN$7,CalcoliFV!$AO$7+MAX(0,180-AJ1463)+4)</f>
        <v>110</v>
      </c>
    </row>
    <row r="1464" spans="35:37" x14ac:dyDescent="0.3">
      <c r="AI1464" s="32">
        <f t="shared" si="60"/>
        <v>45352.874999996457</v>
      </c>
      <c r="AJ1464" s="33">
        <v>100.36</v>
      </c>
      <c r="AK1464" s="33">
        <f>MIN(CalcoliFV!$AN$7,CalcoliFV!$AO$7+MAX(0,180-AJ1464)+4)</f>
        <v>110</v>
      </c>
    </row>
    <row r="1465" spans="35:37" x14ac:dyDescent="0.3">
      <c r="AI1465" s="32">
        <f t="shared" si="60"/>
        <v>45352.916666663121</v>
      </c>
      <c r="AJ1465" s="33">
        <v>95.04</v>
      </c>
      <c r="AK1465" s="33">
        <f>MIN(CalcoliFV!$AN$7,CalcoliFV!$AO$7+MAX(0,180-AJ1465)+4)</f>
        <v>110</v>
      </c>
    </row>
    <row r="1466" spans="35:37" x14ac:dyDescent="0.3">
      <c r="AI1466" s="32">
        <f t="shared" si="60"/>
        <v>45352.958333329785</v>
      </c>
      <c r="AJ1466" s="33">
        <v>90</v>
      </c>
      <c r="AK1466" s="33">
        <f>MIN(CalcoliFV!$AN$7,CalcoliFV!$AO$7+MAX(0,180-AJ1466)+4)</f>
        <v>110</v>
      </c>
    </row>
    <row r="1467" spans="35:37" x14ac:dyDescent="0.3">
      <c r="AI1467" s="32">
        <f t="shared" si="60"/>
        <v>45352.999999996449</v>
      </c>
      <c r="AJ1467" s="33">
        <v>87.84</v>
      </c>
      <c r="AK1467" s="33">
        <f>MIN(CalcoliFV!$AN$7,CalcoliFV!$AO$7+MAX(0,180-AJ1467)+4)</f>
        <v>110</v>
      </c>
    </row>
    <row r="1468" spans="35:37" x14ac:dyDescent="0.3">
      <c r="AI1468" s="32">
        <f t="shared" si="60"/>
        <v>45353.041666663114</v>
      </c>
      <c r="AJ1468" s="33">
        <v>85.38</v>
      </c>
      <c r="AK1468" s="33">
        <f>MIN(CalcoliFV!$AN$7,CalcoliFV!$AO$7+MAX(0,180-AJ1468)+4)</f>
        <v>110</v>
      </c>
    </row>
    <row r="1469" spans="35:37" x14ac:dyDescent="0.3">
      <c r="AI1469" s="32">
        <f t="shared" si="60"/>
        <v>45353.083333329778</v>
      </c>
      <c r="AJ1469" s="33">
        <v>79.400000000000006</v>
      </c>
      <c r="AK1469" s="33">
        <f>MIN(CalcoliFV!$AN$7,CalcoliFV!$AO$7+MAX(0,180-AJ1469)+4)</f>
        <v>110</v>
      </c>
    </row>
    <row r="1470" spans="35:37" x14ac:dyDescent="0.3">
      <c r="AI1470" s="32">
        <f t="shared" si="60"/>
        <v>45353.124999996442</v>
      </c>
      <c r="AJ1470" s="33">
        <v>74.977620000000002</v>
      </c>
      <c r="AK1470" s="33">
        <f>MIN(CalcoliFV!$AN$7,CalcoliFV!$AO$7+MAX(0,180-AJ1470)+4)</f>
        <v>110</v>
      </c>
    </row>
    <row r="1471" spans="35:37" x14ac:dyDescent="0.3">
      <c r="AI1471" s="32">
        <f t="shared" si="60"/>
        <v>45353.166666663106</v>
      </c>
      <c r="AJ1471" s="33">
        <v>76.3</v>
      </c>
      <c r="AK1471" s="33">
        <f>MIN(CalcoliFV!$AN$7,CalcoliFV!$AO$7+MAX(0,180-AJ1471)+4)</f>
        <v>110</v>
      </c>
    </row>
    <row r="1472" spans="35:37" x14ac:dyDescent="0.3">
      <c r="AI1472" s="32">
        <f t="shared" si="60"/>
        <v>45353.208333329771</v>
      </c>
      <c r="AJ1472" s="33">
        <v>76.3</v>
      </c>
      <c r="AK1472" s="33">
        <f>MIN(CalcoliFV!$AN$7,CalcoliFV!$AO$7+MAX(0,180-AJ1472)+4)</f>
        <v>110</v>
      </c>
    </row>
    <row r="1473" spans="35:37" x14ac:dyDescent="0.3">
      <c r="AI1473" s="32">
        <f t="shared" si="60"/>
        <v>45353.249999996435</v>
      </c>
      <c r="AJ1473" s="33">
        <v>80</v>
      </c>
      <c r="AK1473" s="33">
        <f>MIN(CalcoliFV!$AN$7,CalcoliFV!$AO$7+MAX(0,180-AJ1473)+4)</f>
        <v>110</v>
      </c>
    </row>
    <row r="1474" spans="35:37" x14ac:dyDescent="0.3">
      <c r="AI1474" s="32">
        <f t="shared" si="60"/>
        <v>45353.291666663099</v>
      </c>
      <c r="AJ1474" s="33">
        <v>89.98</v>
      </c>
      <c r="AK1474" s="33">
        <f>MIN(CalcoliFV!$AN$7,CalcoliFV!$AO$7+MAX(0,180-AJ1474)+4)</f>
        <v>110</v>
      </c>
    </row>
    <row r="1475" spans="35:37" x14ac:dyDescent="0.3">
      <c r="AI1475" s="32">
        <f t="shared" si="60"/>
        <v>45353.333333329763</v>
      </c>
      <c r="AJ1475" s="33">
        <v>93.04</v>
      </c>
      <c r="AK1475" s="33">
        <f>MIN(CalcoliFV!$AN$7,CalcoliFV!$AO$7+MAX(0,180-AJ1475)+4)</f>
        <v>110</v>
      </c>
    </row>
    <row r="1476" spans="35:37" x14ac:dyDescent="0.3">
      <c r="AI1476" s="32">
        <f t="shared" si="60"/>
        <v>45353.374999996428</v>
      </c>
      <c r="AJ1476" s="33">
        <v>93.22</v>
      </c>
      <c r="AK1476" s="33">
        <f>MIN(CalcoliFV!$AN$7,CalcoliFV!$AO$7+MAX(0,180-AJ1476)+4)</f>
        <v>110</v>
      </c>
    </row>
    <row r="1477" spans="35:37" x14ac:dyDescent="0.3">
      <c r="AI1477" s="32">
        <f t="shared" ref="AI1477:AI1540" si="61">AI1476+1/24</f>
        <v>45353.416666663092</v>
      </c>
      <c r="AJ1477" s="33">
        <v>90.13</v>
      </c>
      <c r="AK1477" s="33">
        <f>MIN(CalcoliFV!$AN$7,CalcoliFV!$AO$7+MAX(0,180-AJ1477)+4)</f>
        <v>110</v>
      </c>
    </row>
    <row r="1478" spans="35:37" x14ac:dyDescent="0.3">
      <c r="AI1478" s="32">
        <f t="shared" si="61"/>
        <v>45353.458333329756</v>
      </c>
      <c r="AJ1478" s="33">
        <v>85.13</v>
      </c>
      <c r="AK1478" s="33">
        <f>MIN(CalcoliFV!$AN$7,CalcoliFV!$AO$7+MAX(0,180-AJ1478)+4)</f>
        <v>110</v>
      </c>
    </row>
    <row r="1479" spans="35:37" x14ac:dyDescent="0.3">
      <c r="AI1479" s="32">
        <f t="shared" si="61"/>
        <v>45353.49999999642</v>
      </c>
      <c r="AJ1479" s="33">
        <v>75.900000000000006</v>
      </c>
      <c r="AK1479" s="33">
        <f>MIN(CalcoliFV!$AN$7,CalcoliFV!$AO$7+MAX(0,180-AJ1479)+4)</f>
        <v>110</v>
      </c>
    </row>
    <row r="1480" spans="35:37" x14ac:dyDescent="0.3">
      <c r="AI1480" s="32">
        <f t="shared" si="61"/>
        <v>45353.541666663084</v>
      </c>
      <c r="AJ1480" s="33">
        <v>71.03</v>
      </c>
      <c r="AK1480" s="33">
        <f>MIN(CalcoliFV!$AN$7,CalcoliFV!$AO$7+MAX(0,180-AJ1480)+4)</f>
        <v>110</v>
      </c>
    </row>
    <row r="1481" spans="35:37" x14ac:dyDescent="0.3">
      <c r="AI1481" s="32">
        <f t="shared" si="61"/>
        <v>45353.583333329749</v>
      </c>
      <c r="AJ1481" s="33">
        <v>66.680000000000007</v>
      </c>
      <c r="AK1481" s="33">
        <f>MIN(CalcoliFV!$AN$7,CalcoliFV!$AO$7+MAX(0,180-AJ1481)+4)</f>
        <v>110</v>
      </c>
    </row>
    <row r="1482" spans="35:37" x14ac:dyDescent="0.3">
      <c r="AI1482" s="32">
        <f t="shared" si="61"/>
        <v>45353.624999996413</v>
      </c>
      <c r="AJ1482" s="33">
        <v>70</v>
      </c>
      <c r="AK1482" s="33">
        <f>MIN(CalcoliFV!$AN$7,CalcoliFV!$AO$7+MAX(0,180-AJ1482)+4)</f>
        <v>110</v>
      </c>
    </row>
    <row r="1483" spans="35:37" x14ac:dyDescent="0.3">
      <c r="AI1483" s="32">
        <f t="shared" si="61"/>
        <v>45353.666666663077</v>
      </c>
      <c r="AJ1483" s="33">
        <v>67.819999999999993</v>
      </c>
      <c r="AK1483" s="33">
        <f>MIN(CalcoliFV!$AN$7,CalcoliFV!$AO$7+MAX(0,180-AJ1483)+4)</f>
        <v>110</v>
      </c>
    </row>
    <row r="1484" spans="35:37" x14ac:dyDescent="0.3">
      <c r="AI1484" s="32">
        <f t="shared" si="61"/>
        <v>45353.708333329741</v>
      </c>
      <c r="AJ1484" s="33">
        <v>80</v>
      </c>
      <c r="AK1484" s="33">
        <f>MIN(CalcoliFV!$AN$7,CalcoliFV!$AO$7+MAX(0,180-AJ1484)+4)</f>
        <v>110</v>
      </c>
    </row>
    <row r="1485" spans="35:37" x14ac:dyDescent="0.3">
      <c r="AI1485" s="32">
        <f t="shared" si="61"/>
        <v>45353.749999996406</v>
      </c>
      <c r="AJ1485" s="33">
        <v>90.9</v>
      </c>
      <c r="AK1485" s="33">
        <f>MIN(CalcoliFV!$AN$7,CalcoliFV!$AO$7+MAX(0,180-AJ1485)+4)</f>
        <v>110</v>
      </c>
    </row>
    <row r="1486" spans="35:37" x14ac:dyDescent="0.3">
      <c r="AI1486" s="32">
        <f t="shared" si="61"/>
        <v>45353.79166666307</v>
      </c>
      <c r="AJ1486" s="33">
        <v>112.4</v>
      </c>
      <c r="AK1486" s="33">
        <f>MIN(CalcoliFV!$AN$7,CalcoliFV!$AO$7+MAX(0,180-AJ1486)+4)</f>
        <v>110</v>
      </c>
    </row>
    <row r="1487" spans="35:37" x14ac:dyDescent="0.3">
      <c r="AI1487" s="32">
        <f t="shared" si="61"/>
        <v>45353.833333329734</v>
      </c>
      <c r="AJ1487" s="33">
        <v>117.08</v>
      </c>
      <c r="AK1487" s="33">
        <f>MIN(CalcoliFV!$AN$7,CalcoliFV!$AO$7+MAX(0,180-AJ1487)+4)</f>
        <v>110</v>
      </c>
    </row>
    <row r="1488" spans="35:37" x14ac:dyDescent="0.3">
      <c r="AI1488" s="32">
        <f t="shared" si="61"/>
        <v>45353.874999996398</v>
      </c>
      <c r="AJ1488" s="33">
        <v>100.36</v>
      </c>
      <c r="AK1488" s="33">
        <f>MIN(CalcoliFV!$AN$7,CalcoliFV!$AO$7+MAX(0,180-AJ1488)+4)</f>
        <v>110</v>
      </c>
    </row>
    <row r="1489" spans="35:37" x14ac:dyDescent="0.3">
      <c r="AI1489" s="32">
        <f t="shared" si="61"/>
        <v>45353.916666663063</v>
      </c>
      <c r="AJ1489" s="33">
        <v>90.04</v>
      </c>
      <c r="AK1489" s="33">
        <f>MIN(CalcoliFV!$AN$7,CalcoliFV!$AO$7+MAX(0,180-AJ1489)+4)</f>
        <v>110</v>
      </c>
    </row>
    <row r="1490" spans="35:37" x14ac:dyDescent="0.3">
      <c r="AI1490" s="32">
        <f t="shared" si="61"/>
        <v>45353.958333329727</v>
      </c>
      <c r="AJ1490" s="33">
        <v>84.13</v>
      </c>
      <c r="AK1490" s="33">
        <f>MIN(CalcoliFV!$AN$7,CalcoliFV!$AO$7+MAX(0,180-AJ1490)+4)</f>
        <v>110</v>
      </c>
    </row>
    <row r="1491" spans="35:37" x14ac:dyDescent="0.3">
      <c r="AI1491" s="32">
        <f t="shared" si="61"/>
        <v>45353.999999996391</v>
      </c>
      <c r="AJ1491" s="33">
        <v>77</v>
      </c>
      <c r="AK1491" s="33">
        <f>MIN(CalcoliFV!$AN$7,CalcoliFV!$AO$7+MAX(0,180-AJ1491)+4)</f>
        <v>110</v>
      </c>
    </row>
    <row r="1492" spans="35:37" x14ac:dyDescent="0.3">
      <c r="AI1492" s="32">
        <f t="shared" si="61"/>
        <v>45354.041666663055</v>
      </c>
      <c r="AJ1492" s="33">
        <v>79.5</v>
      </c>
      <c r="AK1492" s="33">
        <f>MIN(CalcoliFV!$AN$7,CalcoliFV!$AO$7+MAX(0,180-AJ1492)+4)</f>
        <v>110</v>
      </c>
    </row>
    <row r="1493" spans="35:37" x14ac:dyDescent="0.3">
      <c r="AI1493" s="32">
        <f t="shared" si="61"/>
        <v>45354.08333332972</v>
      </c>
      <c r="AJ1493" s="33">
        <v>77.099999999999994</v>
      </c>
      <c r="AK1493" s="33">
        <f>MIN(CalcoliFV!$AN$7,CalcoliFV!$AO$7+MAX(0,180-AJ1493)+4)</f>
        <v>110</v>
      </c>
    </row>
    <row r="1494" spans="35:37" x14ac:dyDescent="0.3">
      <c r="AI1494" s="32">
        <f t="shared" si="61"/>
        <v>45354.124999996384</v>
      </c>
      <c r="AJ1494" s="33">
        <v>79</v>
      </c>
      <c r="AK1494" s="33">
        <f>MIN(CalcoliFV!$AN$7,CalcoliFV!$AO$7+MAX(0,180-AJ1494)+4)</f>
        <v>110</v>
      </c>
    </row>
    <row r="1495" spans="35:37" x14ac:dyDescent="0.3">
      <c r="AI1495" s="32">
        <f t="shared" si="61"/>
        <v>45354.166666663048</v>
      </c>
      <c r="AJ1495" s="33">
        <v>76.099999999999994</v>
      </c>
      <c r="AK1495" s="33">
        <f>MIN(CalcoliFV!$AN$7,CalcoliFV!$AO$7+MAX(0,180-AJ1495)+4)</f>
        <v>110</v>
      </c>
    </row>
    <row r="1496" spans="35:37" x14ac:dyDescent="0.3">
      <c r="AI1496" s="32">
        <f t="shared" si="61"/>
        <v>45354.208333329712</v>
      </c>
      <c r="AJ1496" s="33">
        <v>76.099999999999994</v>
      </c>
      <c r="AK1496" s="33">
        <f>MIN(CalcoliFV!$AN$7,CalcoliFV!$AO$7+MAX(0,180-AJ1496)+4)</f>
        <v>110</v>
      </c>
    </row>
    <row r="1497" spans="35:37" x14ac:dyDescent="0.3">
      <c r="AI1497" s="32">
        <f t="shared" si="61"/>
        <v>45354.249999996377</v>
      </c>
      <c r="AJ1497" s="33">
        <v>76.92</v>
      </c>
      <c r="AK1497" s="33">
        <f>MIN(CalcoliFV!$AN$7,CalcoliFV!$AO$7+MAX(0,180-AJ1497)+4)</f>
        <v>110</v>
      </c>
    </row>
    <row r="1498" spans="35:37" x14ac:dyDescent="0.3">
      <c r="AI1498" s="32">
        <f t="shared" si="61"/>
        <v>45354.291666663041</v>
      </c>
      <c r="AJ1498" s="33">
        <v>78.38</v>
      </c>
      <c r="AK1498" s="33">
        <f>MIN(CalcoliFV!$AN$7,CalcoliFV!$AO$7+MAX(0,180-AJ1498)+4)</f>
        <v>110</v>
      </c>
    </row>
    <row r="1499" spans="35:37" x14ac:dyDescent="0.3">
      <c r="AI1499" s="32">
        <f t="shared" si="61"/>
        <v>45354.333333329705</v>
      </c>
      <c r="AJ1499" s="33">
        <v>77</v>
      </c>
      <c r="AK1499" s="33">
        <f>MIN(CalcoliFV!$AN$7,CalcoliFV!$AO$7+MAX(0,180-AJ1499)+4)</f>
        <v>110</v>
      </c>
    </row>
    <row r="1500" spans="35:37" x14ac:dyDescent="0.3">
      <c r="AI1500" s="32">
        <f t="shared" si="61"/>
        <v>45354.374999996369</v>
      </c>
      <c r="AJ1500" s="33">
        <v>70.31</v>
      </c>
      <c r="AK1500" s="33">
        <f>MIN(CalcoliFV!$AN$7,CalcoliFV!$AO$7+MAX(0,180-AJ1500)+4)</f>
        <v>110</v>
      </c>
    </row>
    <row r="1501" spans="35:37" x14ac:dyDescent="0.3">
      <c r="AI1501" s="32">
        <f t="shared" si="61"/>
        <v>45354.416666663034</v>
      </c>
      <c r="AJ1501" s="33">
        <v>63.95</v>
      </c>
      <c r="AK1501" s="33">
        <f>MIN(CalcoliFV!$AN$7,CalcoliFV!$AO$7+MAX(0,180-AJ1501)+4)</f>
        <v>110</v>
      </c>
    </row>
    <row r="1502" spans="35:37" x14ac:dyDescent="0.3">
      <c r="AI1502" s="32">
        <f t="shared" si="61"/>
        <v>45354.458333329698</v>
      </c>
      <c r="AJ1502" s="33">
        <v>65.13</v>
      </c>
      <c r="AK1502" s="33">
        <f>MIN(CalcoliFV!$AN$7,CalcoliFV!$AO$7+MAX(0,180-AJ1502)+4)</f>
        <v>110</v>
      </c>
    </row>
    <row r="1503" spans="35:37" x14ac:dyDescent="0.3">
      <c r="AI1503" s="32">
        <f t="shared" si="61"/>
        <v>45354.499999996362</v>
      </c>
      <c r="AJ1503" s="33">
        <v>60.534829999999999</v>
      </c>
      <c r="AK1503" s="33">
        <f>MIN(CalcoliFV!$AN$7,CalcoliFV!$AO$7+MAX(0,180-AJ1503)+4)</f>
        <v>110</v>
      </c>
    </row>
    <row r="1504" spans="35:37" x14ac:dyDescent="0.3">
      <c r="AI1504" s="32">
        <f t="shared" si="61"/>
        <v>45354.541666663026</v>
      </c>
      <c r="AJ1504" s="33">
        <v>51.03</v>
      </c>
      <c r="AK1504" s="33">
        <f>MIN(CalcoliFV!$AN$7,CalcoliFV!$AO$7+MAX(0,180-AJ1504)+4)</f>
        <v>110</v>
      </c>
    </row>
    <row r="1505" spans="35:37" x14ac:dyDescent="0.3">
      <c r="AI1505" s="32">
        <f t="shared" si="61"/>
        <v>45354.583333329691</v>
      </c>
      <c r="AJ1505" s="33">
        <v>58.38</v>
      </c>
      <c r="AK1505" s="33">
        <f>MIN(CalcoliFV!$AN$7,CalcoliFV!$AO$7+MAX(0,180-AJ1505)+4)</f>
        <v>110</v>
      </c>
    </row>
    <row r="1506" spans="35:37" x14ac:dyDescent="0.3">
      <c r="AI1506" s="32">
        <f t="shared" si="61"/>
        <v>45354.624999996355</v>
      </c>
      <c r="AJ1506" s="33">
        <v>46.83831</v>
      </c>
      <c r="AK1506" s="33">
        <f>MIN(CalcoliFV!$AN$7,CalcoliFV!$AO$7+MAX(0,180-AJ1506)+4)</f>
        <v>110</v>
      </c>
    </row>
    <row r="1507" spans="35:37" x14ac:dyDescent="0.3">
      <c r="AI1507" s="32">
        <f t="shared" si="61"/>
        <v>45354.666666663019</v>
      </c>
      <c r="AJ1507" s="33">
        <v>66.239999999999995</v>
      </c>
      <c r="AK1507" s="33">
        <f>MIN(CalcoliFV!$AN$7,CalcoliFV!$AO$7+MAX(0,180-AJ1507)+4)</f>
        <v>110</v>
      </c>
    </row>
    <row r="1508" spans="35:37" x14ac:dyDescent="0.3">
      <c r="AI1508" s="32">
        <f t="shared" si="61"/>
        <v>45354.708333329683</v>
      </c>
      <c r="AJ1508" s="33">
        <v>70</v>
      </c>
      <c r="AK1508" s="33">
        <f>MIN(CalcoliFV!$AN$7,CalcoliFV!$AO$7+MAX(0,180-AJ1508)+4)</f>
        <v>110</v>
      </c>
    </row>
    <row r="1509" spans="35:37" x14ac:dyDescent="0.3">
      <c r="AI1509" s="32">
        <f t="shared" si="61"/>
        <v>45354.749999996347</v>
      </c>
      <c r="AJ1509" s="33">
        <v>82.38</v>
      </c>
      <c r="AK1509" s="33">
        <f>MIN(CalcoliFV!$AN$7,CalcoliFV!$AO$7+MAX(0,180-AJ1509)+4)</f>
        <v>110</v>
      </c>
    </row>
    <row r="1510" spans="35:37" x14ac:dyDescent="0.3">
      <c r="AI1510" s="32">
        <f t="shared" si="61"/>
        <v>45354.791666663012</v>
      </c>
      <c r="AJ1510" s="33">
        <v>92.4</v>
      </c>
      <c r="AK1510" s="33">
        <f>MIN(CalcoliFV!$AN$7,CalcoliFV!$AO$7+MAX(0,180-AJ1510)+4)</f>
        <v>110</v>
      </c>
    </row>
    <row r="1511" spans="35:37" x14ac:dyDescent="0.3">
      <c r="AI1511" s="32">
        <f t="shared" si="61"/>
        <v>45354.833333329676</v>
      </c>
      <c r="AJ1511" s="33">
        <v>95</v>
      </c>
      <c r="AK1511" s="33">
        <f>MIN(CalcoliFV!$AN$7,CalcoliFV!$AO$7+MAX(0,180-AJ1511)+4)</f>
        <v>110</v>
      </c>
    </row>
    <row r="1512" spans="35:37" x14ac:dyDescent="0.3">
      <c r="AI1512" s="32">
        <f t="shared" si="61"/>
        <v>45354.87499999634</v>
      </c>
      <c r="AJ1512" s="33">
        <v>91.24</v>
      </c>
      <c r="AK1512" s="33">
        <f>MIN(CalcoliFV!$AN$7,CalcoliFV!$AO$7+MAX(0,180-AJ1512)+4)</f>
        <v>110</v>
      </c>
    </row>
    <row r="1513" spans="35:37" x14ac:dyDescent="0.3">
      <c r="AI1513" s="32">
        <f t="shared" si="61"/>
        <v>45354.916666663004</v>
      </c>
      <c r="AJ1513" s="33">
        <v>89.5</v>
      </c>
      <c r="AK1513" s="33">
        <f>MIN(CalcoliFV!$AN$7,CalcoliFV!$AO$7+MAX(0,180-AJ1513)+4)</f>
        <v>110</v>
      </c>
    </row>
    <row r="1514" spans="35:37" x14ac:dyDescent="0.3">
      <c r="AI1514" s="32">
        <f t="shared" si="61"/>
        <v>45354.958333329669</v>
      </c>
      <c r="AJ1514" s="33">
        <v>82</v>
      </c>
      <c r="AK1514" s="33">
        <f>MIN(CalcoliFV!$AN$7,CalcoliFV!$AO$7+MAX(0,180-AJ1514)+4)</f>
        <v>110</v>
      </c>
    </row>
    <row r="1515" spans="35:37" x14ac:dyDescent="0.3">
      <c r="AI1515" s="32">
        <f t="shared" si="61"/>
        <v>45354.999999996333</v>
      </c>
      <c r="AJ1515" s="33">
        <v>74</v>
      </c>
      <c r="AK1515" s="33">
        <f>MIN(CalcoliFV!$AN$7,CalcoliFV!$AO$7+MAX(0,180-AJ1515)+4)</f>
        <v>110</v>
      </c>
    </row>
    <row r="1516" spans="35:37" x14ac:dyDescent="0.3">
      <c r="AI1516" s="32">
        <f t="shared" si="61"/>
        <v>45355.041666662997</v>
      </c>
      <c r="AJ1516" s="33">
        <v>73.671790000000001</v>
      </c>
      <c r="AK1516" s="33">
        <f>MIN(CalcoliFV!$AN$7,CalcoliFV!$AO$7+MAX(0,180-AJ1516)+4)</f>
        <v>110</v>
      </c>
    </row>
    <row r="1517" spans="35:37" x14ac:dyDescent="0.3">
      <c r="AI1517" s="32">
        <f t="shared" si="61"/>
        <v>45355.083333329661</v>
      </c>
      <c r="AJ1517" s="33">
        <v>73.2</v>
      </c>
      <c r="AK1517" s="33">
        <f>MIN(CalcoliFV!$AN$7,CalcoliFV!$AO$7+MAX(0,180-AJ1517)+4)</f>
        <v>110</v>
      </c>
    </row>
    <row r="1518" spans="35:37" x14ac:dyDescent="0.3">
      <c r="AI1518" s="32">
        <f t="shared" si="61"/>
        <v>45355.124999996326</v>
      </c>
      <c r="AJ1518" s="33">
        <v>73.3</v>
      </c>
      <c r="AK1518" s="33">
        <f>MIN(CalcoliFV!$AN$7,CalcoliFV!$AO$7+MAX(0,180-AJ1518)+4)</f>
        <v>110</v>
      </c>
    </row>
    <row r="1519" spans="35:37" x14ac:dyDescent="0.3">
      <c r="AI1519" s="32">
        <f t="shared" si="61"/>
        <v>45355.16666666299</v>
      </c>
      <c r="AJ1519" s="33">
        <v>73.3</v>
      </c>
      <c r="AK1519" s="33">
        <f>MIN(CalcoliFV!$AN$7,CalcoliFV!$AO$7+MAX(0,180-AJ1519)+4)</f>
        <v>110</v>
      </c>
    </row>
    <row r="1520" spans="35:37" x14ac:dyDescent="0.3">
      <c r="AI1520" s="32">
        <f t="shared" si="61"/>
        <v>45355.208333329654</v>
      </c>
      <c r="AJ1520" s="33">
        <v>70.7</v>
      </c>
      <c r="AK1520" s="33">
        <f>MIN(CalcoliFV!$AN$7,CalcoliFV!$AO$7+MAX(0,180-AJ1520)+4)</f>
        <v>110</v>
      </c>
    </row>
    <row r="1521" spans="35:37" x14ac:dyDescent="0.3">
      <c r="AI1521" s="32">
        <f t="shared" si="61"/>
        <v>45355.249999996318</v>
      </c>
      <c r="AJ1521" s="33">
        <v>70.834900000000005</v>
      </c>
      <c r="AK1521" s="33">
        <f>MIN(CalcoliFV!$AN$7,CalcoliFV!$AO$7+MAX(0,180-AJ1521)+4)</f>
        <v>110</v>
      </c>
    </row>
    <row r="1522" spans="35:37" x14ac:dyDescent="0.3">
      <c r="AI1522" s="32">
        <f t="shared" si="61"/>
        <v>45355.291666662983</v>
      </c>
      <c r="AJ1522" s="33">
        <v>87.5</v>
      </c>
      <c r="AK1522" s="33">
        <f>MIN(CalcoliFV!$AN$7,CalcoliFV!$AO$7+MAX(0,180-AJ1522)+4)</f>
        <v>110</v>
      </c>
    </row>
    <row r="1523" spans="35:37" x14ac:dyDescent="0.3">
      <c r="AI1523" s="32">
        <f t="shared" si="61"/>
        <v>45355.333333329647</v>
      </c>
      <c r="AJ1523" s="33">
        <v>96.673789999999997</v>
      </c>
      <c r="AK1523" s="33">
        <f>MIN(CalcoliFV!$AN$7,CalcoliFV!$AO$7+MAX(0,180-AJ1523)+4)</f>
        <v>110</v>
      </c>
    </row>
    <row r="1524" spans="35:37" x14ac:dyDescent="0.3">
      <c r="AI1524" s="32">
        <f t="shared" si="61"/>
        <v>45355.374999996311</v>
      </c>
      <c r="AJ1524" s="33">
        <v>102.97205</v>
      </c>
      <c r="AK1524" s="33">
        <f>MIN(CalcoliFV!$AN$7,CalcoliFV!$AO$7+MAX(0,180-AJ1524)+4)</f>
        <v>110</v>
      </c>
    </row>
    <row r="1525" spans="35:37" x14ac:dyDescent="0.3">
      <c r="AI1525" s="32">
        <f t="shared" si="61"/>
        <v>45355.416666662975</v>
      </c>
      <c r="AJ1525" s="33">
        <v>98.66</v>
      </c>
      <c r="AK1525" s="33">
        <f>MIN(CalcoliFV!$AN$7,CalcoliFV!$AO$7+MAX(0,180-AJ1525)+4)</f>
        <v>110</v>
      </c>
    </row>
    <row r="1526" spans="35:37" x14ac:dyDescent="0.3">
      <c r="AI1526" s="32">
        <f t="shared" si="61"/>
        <v>45355.45833332964</v>
      </c>
      <c r="AJ1526" s="33">
        <v>94.06</v>
      </c>
      <c r="AK1526" s="33">
        <f>MIN(CalcoliFV!$AN$7,CalcoliFV!$AO$7+MAX(0,180-AJ1526)+4)</f>
        <v>110</v>
      </c>
    </row>
    <row r="1527" spans="35:37" x14ac:dyDescent="0.3">
      <c r="AI1527" s="32">
        <f t="shared" si="61"/>
        <v>45355.499999996304</v>
      </c>
      <c r="AJ1527" s="33">
        <v>91.53</v>
      </c>
      <c r="AK1527" s="33">
        <f>MIN(CalcoliFV!$AN$7,CalcoliFV!$AO$7+MAX(0,180-AJ1527)+4)</f>
        <v>110</v>
      </c>
    </row>
    <row r="1528" spans="35:37" x14ac:dyDescent="0.3">
      <c r="AI1528" s="32">
        <f t="shared" si="61"/>
        <v>45355.541666662968</v>
      </c>
      <c r="AJ1528" s="33">
        <v>87.34</v>
      </c>
      <c r="AK1528" s="33">
        <f>MIN(CalcoliFV!$AN$7,CalcoliFV!$AO$7+MAX(0,180-AJ1528)+4)</f>
        <v>110</v>
      </c>
    </row>
    <row r="1529" spans="35:37" x14ac:dyDescent="0.3">
      <c r="AI1529" s="32">
        <f t="shared" si="61"/>
        <v>45355.583333329632</v>
      </c>
      <c r="AJ1529" s="33">
        <v>86.28</v>
      </c>
      <c r="AK1529" s="33">
        <f>MIN(CalcoliFV!$AN$7,CalcoliFV!$AO$7+MAX(0,180-AJ1529)+4)</f>
        <v>110</v>
      </c>
    </row>
    <row r="1530" spans="35:37" x14ac:dyDescent="0.3">
      <c r="AI1530" s="32">
        <f t="shared" si="61"/>
        <v>45355.624999996297</v>
      </c>
      <c r="AJ1530" s="33">
        <v>89.87</v>
      </c>
      <c r="AK1530" s="33">
        <f>MIN(CalcoliFV!$AN$7,CalcoliFV!$AO$7+MAX(0,180-AJ1530)+4)</f>
        <v>110</v>
      </c>
    </row>
    <row r="1531" spans="35:37" x14ac:dyDescent="0.3">
      <c r="AI1531" s="32">
        <f t="shared" si="61"/>
        <v>45355.666666662961</v>
      </c>
      <c r="AJ1531" s="33">
        <v>91.02</v>
      </c>
      <c r="AK1531" s="33">
        <f>MIN(CalcoliFV!$AN$7,CalcoliFV!$AO$7+MAX(0,180-AJ1531)+4)</f>
        <v>110</v>
      </c>
    </row>
    <row r="1532" spans="35:37" x14ac:dyDescent="0.3">
      <c r="AI1532" s="32">
        <f t="shared" si="61"/>
        <v>45355.708333329625</v>
      </c>
      <c r="AJ1532" s="33">
        <v>93.63</v>
      </c>
      <c r="AK1532" s="33">
        <f>MIN(CalcoliFV!$AN$7,CalcoliFV!$AO$7+MAX(0,180-AJ1532)+4)</f>
        <v>110</v>
      </c>
    </row>
    <row r="1533" spans="35:37" x14ac:dyDescent="0.3">
      <c r="AI1533" s="32">
        <f t="shared" si="61"/>
        <v>45355.749999996289</v>
      </c>
      <c r="AJ1533" s="33">
        <v>97.34</v>
      </c>
      <c r="AK1533" s="33">
        <f>MIN(CalcoliFV!$AN$7,CalcoliFV!$AO$7+MAX(0,180-AJ1533)+4)</f>
        <v>110</v>
      </c>
    </row>
    <row r="1534" spans="35:37" x14ac:dyDescent="0.3">
      <c r="AI1534" s="32">
        <f t="shared" si="61"/>
        <v>45355.791666662954</v>
      </c>
      <c r="AJ1534" s="33">
        <v>105.18452000000001</v>
      </c>
      <c r="AK1534" s="33">
        <f>MIN(CalcoliFV!$AN$7,CalcoliFV!$AO$7+MAX(0,180-AJ1534)+4)</f>
        <v>110</v>
      </c>
    </row>
    <row r="1535" spans="35:37" x14ac:dyDescent="0.3">
      <c r="AI1535" s="32">
        <f t="shared" si="61"/>
        <v>45355.833333329618</v>
      </c>
      <c r="AJ1535" s="33">
        <v>108</v>
      </c>
      <c r="AK1535" s="33">
        <f>MIN(CalcoliFV!$AN$7,CalcoliFV!$AO$7+MAX(0,180-AJ1535)+4)</f>
        <v>110</v>
      </c>
    </row>
    <row r="1536" spans="35:37" x14ac:dyDescent="0.3">
      <c r="AI1536" s="32">
        <f t="shared" si="61"/>
        <v>45355.874999996282</v>
      </c>
      <c r="AJ1536" s="33">
        <v>99</v>
      </c>
      <c r="AK1536" s="33">
        <f>MIN(CalcoliFV!$AN$7,CalcoliFV!$AO$7+MAX(0,180-AJ1536)+4)</f>
        <v>110</v>
      </c>
    </row>
    <row r="1537" spans="35:37" x14ac:dyDescent="0.3">
      <c r="AI1537" s="32">
        <f t="shared" si="61"/>
        <v>45355.916666662946</v>
      </c>
      <c r="AJ1537" s="33">
        <v>94.07</v>
      </c>
      <c r="AK1537" s="33">
        <f>MIN(CalcoliFV!$AN$7,CalcoliFV!$AO$7+MAX(0,180-AJ1537)+4)</f>
        <v>110</v>
      </c>
    </row>
    <row r="1538" spans="35:37" x14ac:dyDescent="0.3">
      <c r="AI1538" s="32">
        <f t="shared" si="61"/>
        <v>45355.95833332961</v>
      </c>
      <c r="AJ1538" s="33">
        <v>91.2</v>
      </c>
      <c r="AK1538" s="33">
        <f>MIN(CalcoliFV!$AN$7,CalcoliFV!$AO$7+MAX(0,180-AJ1538)+4)</f>
        <v>110</v>
      </c>
    </row>
    <row r="1539" spans="35:37" x14ac:dyDescent="0.3">
      <c r="AI1539" s="32">
        <f t="shared" si="61"/>
        <v>45355.999999996275</v>
      </c>
      <c r="AJ1539" s="33">
        <v>89.87</v>
      </c>
      <c r="AK1539" s="33">
        <f>MIN(CalcoliFV!$AN$7,CalcoliFV!$AO$7+MAX(0,180-AJ1539)+4)</f>
        <v>110</v>
      </c>
    </row>
    <row r="1540" spans="35:37" x14ac:dyDescent="0.3">
      <c r="AI1540" s="32">
        <f t="shared" si="61"/>
        <v>45356.041666662939</v>
      </c>
      <c r="AJ1540" s="33">
        <v>79.150000000000006</v>
      </c>
      <c r="AK1540" s="33">
        <f>MIN(CalcoliFV!$AN$7,CalcoliFV!$AO$7+MAX(0,180-AJ1540)+4)</f>
        <v>110</v>
      </c>
    </row>
    <row r="1541" spans="35:37" x14ac:dyDescent="0.3">
      <c r="AI1541" s="32">
        <f t="shared" ref="AI1541:AI1604" si="62">AI1540+1/24</f>
        <v>45356.083333329603</v>
      </c>
      <c r="AJ1541" s="33">
        <v>76.5</v>
      </c>
      <c r="AK1541" s="33">
        <f>MIN(CalcoliFV!$AN$7,CalcoliFV!$AO$7+MAX(0,180-AJ1541)+4)</f>
        <v>110</v>
      </c>
    </row>
    <row r="1542" spans="35:37" x14ac:dyDescent="0.3">
      <c r="AI1542" s="32">
        <f t="shared" si="62"/>
        <v>45356.124999996267</v>
      </c>
      <c r="AJ1542" s="33">
        <v>72.459999999999994</v>
      </c>
      <c r="AK1542" s="33">
        <f>MIN(CalcoliFV!$AN$7,CalcoliFV!$AO$7+MAX(0,180-AJ1542)+4)</f>
        <v>110</v>
      </c>
    </row>
    <row r="1543" spans="35:37" x14ac:dyDescent="0.3">
      <c r="AI1543" s="32">
        <f t="shared" si="62"/>
        <v>45356.166666662932</v>
      </c>
      <c r="AJ1543" s="33">
        <v>72.459999999999994</v>
      </c>
      <c r="AK1543" s="33">
        <f>MIN(CalcoliFV!$AN$7,CalcoliFV!$AO$7+MAX(0,180-AJ1543)+4)</f>
        <v>110</v>
      </c>
    </row>
    <row r="1544" spans="35:37" x14ac:dyDescent="0.3">
      <c r="AI1544" s="32">
        <f t="shared" si="62"/>
        <v>45356.208333329596</v>
      </c>
      <c r="AJ1544" s="33">
        <v>72.459999999999994</v>
      </c>
      <c r="AK1544" s="33">
        <f>MIN(CalcoliFV!$AN$7,CalcoliFV!$AO$7+MAX(0,180-AJ1544)+4)</f>
        <v>110</v>
      </c>
    </row>
    <row r="1545" spans="35:37" x14ac:dyDescent="0.3">
      <c r="AI1545" s="32">
        <f t="shared" si="62"/>
        <v>45356.24999999626</v>
      </c>
      <c r="AJ1545" s="33">
        <v>78.099999999999994</v>
      </c>
      <c r="AK1545" s="33">
        <f>MIN(CalcoliFV!$AN$7,CalcoliFV!$AO$7+MAX(0,180-AJ1545)+4)</f>
        <v>110</v>
      </c>
    </row>
    <row r="1546" spans="35:37" x14ac:dyDescent="0.3">
      <c r="AI1546" s="32">
        <f t="shared" si="62"/>
        <v>45356.291666662924</v>
      </c>
      <c r="AJ1546" s="33">
        <v>89.74</v>
      </c>
      <c r="AK1546" s="33">
        <f>MIN(CalcoliFV!$AN$7,CalcoliFV!$AO$7+MAX(0,180-AJ1546)+4)</f>
        <v>110</v>
      </c>
    </row>
    <row r="1547" spans="35:37" x14ac:dyDescent="0.3">
      <c r="AI1547" s="32">
        <f t="shared" si="62"/>
        <v>45356.333333329589</v>
      </c>
      <c r="AJ1547" s="33">
        <v>94.99</v>
      </c>
      <c r="AK1547" s="33">
        <f>MIN(CalcoliFV!$AN$7,CalcoliFV!$AO$7+MAX(0,180-AJ1547)+4)</f>
        <v>110</v>
      </c>
    </row>
    <row r="1548" spans="35:37" x14ac:dyDescent="0.3">
      <c r="AI1548" s="32">
        <f t="shared" si="62"/>
        <v>45356.374999996253</v>
      </c>
      <c r="AJ1548" s="33">
        <v>97.85</v>
      </c>
      <c r="AK1548" s="33">
        <f>MIN(CalcoliFV!$AN$7,CalcoliFV!$AO$7+MAX(0,180-AJ1548)+4)</f>
        <v>110</v>
      </c>
    </row>
    <row r="1549" spans="35:37" x14ac:dyDescent="0.3">
      <c r="AI1549" s="32">
        <f t="shared" si="62"/>
        <v>45356.416666662917</v>
      </c>
      <c r="AJ1549" s="33">
        <v>89.94</v>
      </c>
      <c r="AK1549" s="33">
        <f>MIN(CalcoliFV!$AN$7,CalcoliFV!$AO$7+MAX(0,180-AJ1549)+4)</f>
        <v>110</v>
      </c>
    </row>
    <row r="1550" spans="35:37" x14ac:dyDescent="0.3">
      <c r="AI1550" s="32">
        <f t="shared" si="62"/>
        <v>45356.458333329581</v>
      </c>
      <c r="AJ1550" s="33">
        <v>82.75</v>
      </c>
      <c r="AK1550" s="33">
        <f>MIN(CalcoliFV!$AN$7,CalcoliFV!$AO$7+MAX(0,180-AJ1550)+4)</f>
        <v>110</v>
      </c>
    </row>
    <row r="1551" spans="35:37" x14ac:dyDescent="0.3">
      <c r="AI1551" s="32">
        <f t="shared" si="62"/>
        <v>45356.499999996246</v>
      </c>
      <c r="AJ1551" s="33">
        <v>75.959999999999994</v>
      </c>
      <c r="AK1551" s="33">
        <f>MIN(CalcoliFV!$AN$7,CalcoliFV!$AO$7+MAX(0,180-AJ1551)+4)</f>
        <v>110</v>
      </c>
    </row>
    <row r="1552" spans="35:37" x14ac:dyDescent="0.3">
      <c r="AI1552" s="32">
        <f t="shared" si="62"/>
        <v>45356.54166666291</v>
      </c>
      <c r="AJ1552" s="33">
        <v>74.7</v>
      </c>
      <c r="AK1552" s="33">
        <f>MIN(CalcoliFV!$AN$7,CalcoliFV!$AO$7+MAX(0,180-AJ1552)+4)</f>
        <v>110</v>
      </c>
    </row>
    <row r="1553" spans="35:37" x14ac:dyDescent="0.3">
      <c r="AI1553" s="32">
        <f t="shared" si="62"/>
        <v>45356.583333329574</v>
      </c>
      <c r="AJ1553" s="33">
        <v>77.5</v>
      </c>
      <c r="AK1553" s="33">
        <f>MIN(CalcoliFV!$AN$7,CalcoliFV!$AO$7+MAX(0,180-AJ1553)+4)</f>
        <v>110</v>
      </c>
    </row>
    <row r="1554" spans="35:37" x14ac:dyDescent="0.3">
      <c r="AI1554" s="32">
        <f t="shared" si="62"/>
        <v>45356.624999996238</v>
      </c>
      <c r="AJ1554" s="33">
        <v>87.03</v>
      </c>
      <c r="AK1554" s="33">
        <f>MIN(CalcoliFV!$AN$7,CalcoliFV!$AO$7+MAX(0,180-AJ1554)+4)</f>
        <v>110</v>
      </c>
    </row>
    <row r="1555" spans="35:37" x14ac:dyDescent="0.3">
      <c r="AI1555" s="32">
        <f t="shared" si="62"/>
        <v>45356.666666662903</v>
      </c>
      <c r="AJ1555" s="33">
        <v>90.03</v>
      </c>
      <c r="AK1555" s="33">
        <f>MIN(CalcoliFV!$AN$7,CalcoliFV!$AO$7+MAX(0,180-AJ1555)+4)</f>
        <v>110</v>
      </c>
    </row>
    <row r="1556" spans="35:37" x14ac:dyDescent="0.3">
      <c r="AI1556" s="32">
        <f t="shared" si="62"/>
        <v>45356.708333329567</v>
      </c>
      <c r="AJ1556" s="33">
        <v>95</v>
      </c>
      <c r="AK1556" s="33">
        <f>MIN(CalcoliFV!$AN$7,CalcoliFV!$AO$7+MAX(0,180-AJ1556)+4)</f>
        <v>110</v>
      </c>
    </row>
    <row r="1557" spans="35:37" x14ac:dyDescent="0.3">
      <c r="AI1557" s="32">
        <f t="shared" si="62"/>
        <v>45356.749999996231</v>
      </c>
      <c r="AJ1557" s="33">
        <v>101.47</v>
      </c>
      <c r="AK1557" s="33">
        <f>MIN(CalcoliFV!$AN$7,CalcoliFV!$AO$7+MAX(0,180-AJ1557)+4)</f>
        <v>110</v>
      </c>
    </row>
    <row r="1558" spans="35:37" x14ac:dyDescent="0.3">
      <c r="AI1558" s="32">
        <f t="shared" si="62"/>
        <v>45356.791666662895</v>
      </c>
      <c r="AJ1558" s="33">
        <v>124.9</v>
      </c>
      <c r="AK1558" s="33">
        <f>MIN(CalcoliFV!$AN$7,CalcoliFV!$AO$7+MAX(0,180-AJ1558)+4)</f>
        <v>110</v>
      </c>
    </row>
    <row r="1559" spans="35:37" x14ac:dyDescent="0.3">
      <c r="AI1559" s="32">
        <f t="shared" si="62"/>
        <v>45356.83333332956</v>
      </c>
      <c r="AJ1559" s="33">
        <v>125.69</v>
      </c>
      <c r="AK1559" s="33">
        <f>MIN(CalcoliFV!$AN$7,CalcoliFV!$AO$7+MAX(0,180-AJ1559)+4)</f>
        <v>110</v>
      </c>
    </row>
    <row r="1560" spans="35:37" x14ac:dyDescent="0.3">
      <c r="AI1560" s="32">
        <f t="shared" si="62"/>
        <v>45356.874999996224</v>
      </c>
      <c r="AJ1560" s="33">
        <v>104.28577</v>
      </c>
      <c r="AK1560" s="33">
        <f>MIN(CalcoliFV!$AN$7,CalcoliFV!$AO$7+MAX(0,180-AJ1560)+4)</f>
        <v>110</v>
      </c>
    </row>
    <row r="1561" spans="35:37" x14ac:dyDescent="0.3">
      <c r="AI1561" s="32">
        <f t="shared" si="62"/>
        <v>45356.916666662888</v>
      </c>
      <c r="AJ1561" s="33">
        <v>92.22</v>
      </c>
      <c r="AK1561" s="33">
        <f>MIN(CalcoliFV!$AN$7,CalcoliFV!$AO$7+MAX(0,180-AJ1561)+4)</f>
        <v>110</v>
      </c>
    </row>
    <row r="1562" spans="35:37" x14ac:dyDescent="0.3">
      <c r="AI1562" s="32">
        <f t="shared" si="62"/>
        <v>45356.958333329552</v>
      </c>
      <c r="AJ1562" s="33">
        <v>90.24</v>
      </c>
      <c r="AK1562" s="33">
        <f>MIN(CalcoliFV!$AN$7,CalcoliFV!$AO$7+MAX(0,180-AJ1562)+4)</f>
        <v>110</v>
      </c>
    </row>
    <row r="1563" spans="35:37" x14ac:dyDescent="0.3">
      <c r="AI1563" s="32">
        <f t="shared" si="62"/>
        <v>45356.999999996217</v>
      </c>
      <c r="AJ1563" s="33">
        <v>85</v>
      </c>
      <c r="AK1563" s="33">
        <f>MIN(CalcoliFV!$AN$7,CalcoliFV!$AO$7+MAX(0,180-AJ1563)+4)</f>
        <v>110</v>
      </c>
    </row>
    <row r="1564" spans="35:37" x14ac:dyDescent="0.3">
      <c r="AI1564" s="32">
        <f t="shared" si="62"/>
        <v>45357.041666662881</v>
      </c>
      <c r="AJ1564" s="33">
        <v>85</v>
      </c>
      <c r="AK1564" s="33">
        <f>MIN(CalcoliFV!$AN$7,CalcoliFV!$AO$7+MAX(0,180-AJ1564)+4)</f>
        <v>110</v>
      </c>
    </row>
    <row r="1565" spans="35:37" x14ac:dyDescent="0.3">
      <c r="AI1565" s="32">
        <f t="shared" si="62"/>
        <v>45357.083333329545</v>
      </c>
      <c r="AJ1565" s="33">
        <v>78.349999999999994</v>
      </c>
      <c r="AK1565" s="33">
        <f>MIN(CalcoliFV!$AN$7,CalcoliFV!$AO$7+MAX(0,180-AJ1565)+4)</f>
        <v>110</v>
      </c>
    </row>
    <row r="1566" spans="35:37" x14ac:dyDescent="0.3">
      <c r="AI1566" s="32">
        <f t="shared" si="62"/>
        <v>45357.124999996209</v>
      </c>
      <c r="AJ1566" s="33">
        <v>74.22</v>
      </c>
      <c r="AK1566" s="33">
        <f>MIN(CalcoliFV!$AN$7,CalcoliFV!$AO$7+MAX(0,180-AJ1566)+4)</f>
        <v>110</v>
      </c>
    </row>
    <row r="1567" spans="35:37" x14ac:dyDescent="0.3">
      <c r="AI1567" s="32">
        <f t="shared" si="62"/>
        <v>45357.166666662873</v>
      </c>
      <c r="AJ1567" s="33">
        <v>74.45</v>
      </c>
      <c r="AK1567" s="33">
        <f>MIN(CalcoliFV!$AN$7,CalcoliFV!$AO$7+MAX(0,180-AJ1567)+4)</f>
        <v>110</v>
      </c>
    </row>
    <row r="1568" spans="35:37" x14ac:dyDescent="0.3">
      <c r="AI1568" s="32">
        <f t="shared" si="62"/>
        <v>45357.208333329538</v>
      </c>
      <c r="AJ1568" s="33">
        <v>75.430000000000007</v>
      </c>
      <c r="AK1568" s="33">
        <f>MIN(CalcoliFV!$AN$7,CalcoliFV!$AO$7+MAX(0,180-AJ1568)+4)</f>
        <v>110</v>
      </c>
    </row>
    <row r="1569" spans="35:37" x14ac:dyDescent="0.3">
      <c r="AI1569" s="32">
        <f t="shared" si="62"/>
        <v>45357.249999996202</v>
      </c>
      <c r="AJ1569" s="33">
        <v>81.900000000000006</v>
      </c>
      <c r="AK1569" s="33">
        <f>MIN(CalcoliFV!$AN$7,CalcoliFV!$AO$7+MAX(0,180-AJ1569)+4)</f>
        <v>110</v>
      </c>
    </row>
    <row r="1570" spans="35:37" x14ac:dyDescent="0.3">
      <c r="AI1570" s="32">
        <f t="shared" si="62"/>
        <v>45357.291666662866</v>
      </c>
      <c r="AJ1570" s="33">
        <v>96.55</v>
      </c>
      <c r="AK1570" s="33">
        <f>MIN(CalcoliFV!$AN$7,CalcoliFV!$AO$7+MAX(0,180-AJ1570)+4)</f>
        <v>110</v>
      </c>
    </row>
    <row r="1571" spans="35:37" x14ac:dyDescent="0.3">
      <c r="AI1571" s="32">
        <f t="shared" si="62"/>
        <v>45357.33333332953</v>
      </c>
      <c r="AJ1571" s="33">
        <v>106.92</v>
      </c>
      <c r="AK1571" s="33">
        <f>MIN(CalcoliFV!$AN$7,CalcoliFV!$AO$7+MAX(0,180-AJ1571)+4)</f>
        <v>110</v>
      </c>
    </row>
    <row r="1572" spans="35:37" x14ac:dyDescent="0.3">
      <c r="AI1572" s="32">
        <f t="shared" si="62"/>
        <v>45357.374999996195</v>
      </c>
      <c r="AJ1572" s="33">
        <v>115</v>
      </c>
      <c r="AK1572" s="33">
        <f>MIN(CalcoliFV!$AN$7,CalcoliFV!$AO$7+MAX(0,180-AJ1572)+4)</f>
        <v>110</v>
      </c>
    </row>
    <row r="1573" spans="35:37" x14ac:dyDescent="0.3">
      <c r="AI1573" s="32">
        <f t="shared" si="62"/>
        <v>45357.416666662859</v>
      </c>
      <c r="AJ1573" s="33">
        <v>104.54</v>
      </c>
      <c r="AK1573" s="33">
        <f>MIN(CalcoliFV!$AN$7,CalcoliFV!$AO$7+MAX(0,180-AJ1573)+4)</f>
        <v>110</v>
      </c>
    </row>
    <row r="1574" spans="35:37" x14ac:dyDescent="0.3">
      <c r="AI1574" s="32">
        <f t="shared" si="62"/>
        <v>45357.458333329523</v>
      </c>
      <c r="AJ1574" s="33">
        <v>98.2</v>
      </c>
      <c r="AK1574" s="33">
        <f>MIN(CalcoliFV!$AN$7,CalcoliFV!$AO$7+MAX(0,180-AJ1574)+4)</f>
        <v>110</v>
      </c>
    </row>
    <row r="1575" spans="35:37" x14ac:dyDescent="0.3">
      <c r="AI1575" s="32">
        <f t="shared" si="62"/>
        <v>45357.499999996187</v>
      </c>
      <c r="AJ1575" s="33">
        <v>91.89</v>
      </c>
      <c r="AK1575" s="33">
        <f>MIN(CalcoliFV!$AN$7,CalcoliFV!$AO$7+MAX(0,180-AJ1575)+4)</f>
        <v>110</v>
      </c>
    </row>
    <row r="1576" spans="35:37" x14ac:dyDescent="0.3">
      <c r="AI1576" s="32">
        <f t="shared" si="62"/>
        <v>45357.541666662852</v>
      </c>
      <c r="AJ1576" s="33">
        <v>83.66</v>
      </c>
      <c r="AK1576" s="33">
        <f>MIN(CalcoliFV!$AN$7,CalcoliFV!$AO$7+MAX(0,180-AJ1576)+4)</f>
        <v>110</v>
      </c>
    </row>
    <row r="1577" spans="35:37" x14ac:dyDescent="0.3">
      <c r="AI1577" s="32">
        <f t="shared" si="62"/>
        <v>45357.583333329516</v>
      </c>
      <c r="AJ1577" s="33">
        <v>86</v>
      </c>
      <c r="AK1577" s="33">
        <f>MIN(CalcoliFV!$AN$7,CalcoliFV!$AO$7+MAX(0,180-AJ1577)+4)</f>
        <v>110</v>
      </c>
    </row>
    <row r="1578" spans="35:37" x14ac:dyDescent="0.3">
      <c r="AI1578" s="32">
        <f t="shared" si="62"/>
        <v>45357.62499999618</v>
      </c>
      <c r="AJ1578" s="33">
        <v>87.93</v>
      </c>
      <c r="AK1578" s="33">
        <f>MIN(CalcoliFV!$AN$7,CalcoliFV!$AO$7+MAX(0,180-AJ1578)+4)</f>
        <v>110</v>
      </c>
    </row>
    <row r="1579" spans="35:37" x14ac:dyDescent="0.3">
      <c r="AI1579" s="32">
        <f t="shared" si="62"/>
        <v>45357.666666662844</v>
      </c>
      <c r="AJ1579" s="33">
        <v>91.83</v>
      </c>
      <c r="AK1579" s="33">
        <f>MIN(CalcoliFV!$AN$7,CalcoliFV!$AO$7+MAX(0,180-AJ1579)+4)</f>
        <v>110</v>
      </c>
    </row>
    <row r="1580" spans="35:37" x14ac:dyDescent="0.3">
      <c r="AI1580" s="32">
        <f t="shared" si="62"/>
        <v>45357.708333329509</v>
      </c>
      <c r="AJ1580" s="33">
        <v>93.89</v>
      </c>
      <c r="AK1580" s="33">
        <f>MIN(CalcoliFV!$AN$7,CalcoliFV!$AO$7+MAX(0,180-AJ1580)+4)</f>
        <v>110</v>
      </c>
    </row>
    <row r="1581" spans="35:37" x14ac:dyDescent="0.3">
      <c r="AI1581" s="32">
        <f t="shared" si="62"/>
        <v>45357.749999996173</v>
      </c>
      <c r="AJ1581" s="33">
        <v>101.26</v>
      </c>
      <c r="AK1581" s="33">
        <f>MIN(CalcoliFV!$AN$7,CalcoliFV!$AO$7+MAX(0,180-AJ1581)+4)</f>
        <v>110</v>
      </c>
    </row>
    <row r="1582" spans="35:37" x14ac:dyDescent="0.3">
      <c r="AI1582" s="32">
        <f t="shared" si="62"/>
        <v>45357.791666662837</v>
      </c>
      <c r="AJ1582" s="33">
        <v>122.02</v>
      </c>
      <c r="AK1582" s="33">
        <f>MIN(CalcoliFV!$AN$7,CalcoliFV!$AO$7+MAX(0,180-AJ1582)+4)</f>
        <v>110</v>
      </c>
    </row>
    <row r="1583" spans="35:37" x14ac:dyDescent="0.3">
      <c r="AI1583" s="32">
        <f t="shared" si="62"/>
        <v>45357.833333329501</v>
      </c>
      <c r="AJ1583" s="33">
        <v>122.46</v>
      </c>
      <c r="AK1583" s="33">
        <f>MIN(CalcoliFV!$AN$7,CalcoliFV!$AO$7+MAX(0,180-AJ1583)+4)</f>
        <v>110</v>
      </c>
    </row>
    <row r="1584" spans="35:37" x14ac:dyDescent="0.3">
      <c r="AI1584" s="32">
        <f t="shared" si="62"/>
        <v>45357.874999996166</v>
      </c>
      <c r="AJ1584" s="33">
        <v>102.11</v>
      </c>
      <c r="AK1584" s="33">
        <f>MIN(CalcoliFV!$AN$7,CalcoliFV!$AO$7+MAX(0,180-AJ1584)+4)</f>
        <v>110</v>
      </c>
    </row>
    <row r="1585" spans="35:37" x14ac:dyDescent="0.3">
      <c r="AI1585" s="32">
        <f t="shared" si="62"/>
        <v>45357.91666666283</v>
      </c>
      <c r="AJ1585" s="33">
        <v>99.88</v>
      </c>
      <c r="AK1585" s="33">
        <f>MIN(CalcoliFV!$AN$7,CalcoliFV!$AO$7+MAX(0,180-AJ1585)+4)</f>
        <v>110</v>
      </c>
    </row>
    <row r="1586" spans="35:37" x14ac:dyDescent="0.3">
      <c r="AI1586" s="32">
        <f t="shared" si="62"/>
        <v>45357.958333329494</v>
      </c>
      <c r="AJ1586" s="33">
        <v>91.35</v>
      </c>
      <c r="AK1586" s="33">
        <f>MIN(CalcoliFV!$AN$7,CalcoliFV!$AO$7+MAX(0,180-AJ1586)+4)</f>
        <v>110</v>
      </c>
    </row>
    <row r="1587" spans="35:37" x14ac:dyDescent="0.3">
      <c r="AI1587" s="32">
        <f t="shared" si="62"/>
        <v>45357.999999996158</v>
      </c>
      <c r="AJ1587" s="33">
        <v>89.73</v>
      </c>
      <c r="AK1587" s="33">
        <f>MIN(CalcoliFV!$AN$7,CalcoliFV!$AO$7+MAX(0,180-AJ1587)+4)</f>
        <v>110</v>
      </c>
    </row>
    <row r="1588" spans="35:37" x14ac:dyDescent="0.3">
      <c r="AI1588" s="32">
        <f t="shared" si="62"/>
        <v>45358.041666662823</v>
      </c>
      <c r="AJ1588" s="33">
        <v>83</v>
      </c>
      <c r="AK1588" s="33">
        <f>MIN(CalcoliFV!$AN$7,CalcoliFV!$AO$7+MAX(0,180-AJ1588)+4)</f>
        <v>110</v>
      </c>
    </row>
    <row r="1589" spans="35:37" x14ac:dyDescent="0.3">
      <c r="AI1589" s="32">
        <f t="shared" si="62"/>
        <v>45358.083333329487</v>
      </c>
      <c r="AJ1589" s="33">
        <v>76.89</v>
      </c>
      <c r="AK1589" s="33">
        <f>MIN(CalcoliFV!$AN$7,CalcoliFV!$AO$7+MAX(0,180-AJ1589)+4)</f>
        <v>110</v>
      </c>
    </row>
    <row r="1590" spans="35:37" x14ac:dyDescent="0.3">
      <c r="AI1590" s="32">
        <f t="shared" si="62"/>
        <v>45358.124999996151</v>
      </c>
      <c r="AJ1590" s="33">
        <v>76</v>
      </c>
      <c r="AK1590" s="33">
        <f>MIN(CalcoliFV!$AN$7,CalcoliFV!$AO$7+MAX(0,180-AJ1590)+4)</f>
        <v>110</v>
      </c>
    </row>
    <row r="1591" spans="35:37" x14ac:dyDescent="0.3">
      <c r="AI1591" s="32">
        <f t="shared" si="62"/>
        <v>45358.166666662815</v>
      </c>
      <c r="AJ1591" s="33">
        <v>76.89</v>
      </c>
      <c r="AK1591" s="33">
        <f>MIN(CalcoliFV!$AN$7,CalcoliFV!$AO$7+MAX(0,180-AJ1591)+4)</f>
        <v>110</v>
      </c>
    </row>
    <row r="1592" spans="35:37" x14ac:dyDescent="0.3">
      <c r="AI1592" s="32">
        <f t="shared" si="62"/>
        <v>45358.20833332948</v>
      </c>
      <c r="AJ1592" s="33">
        <v>76.89</v>
      </c>
      <c r="AK1592" s="33">
        <f>MIN(CalcoliFV!$AN$7,CalcoliFV!$AO$7+MAX(0,180-AJ1592)+4)</f>
        <v>110</v>
      </c>
    </row>
    <row r="1593" spans="35:37" x14ac:dyDescent="0.3">
      <c r="AI1593" s="32">
        <f t="shared" si="62"/>
        <v>45358.249999996144</v>
      </c>
      <c r="AJ1593" s="33">
        <v>87.1</v>
      </c>
      <c r="AK1593" s="33">
        <f>MIN(CalcoliFV!$AN$7,CalcoliFV!$AO$7+MAX(0,180-AJ1593)+4)</f>
        <v>110</v>
      </c>
    </row>
    <row r="1594" spans="35:37" x14ac:dyDescent="0.3">
      <c r="AI1594" s="32">
        <f t="shared" si="62"/>
        <v>45358.291666662808</v>
      </c>
      <c r="AJ1594" s="33">
        <v>103.31</v>
      </c>
      <c r="AK1594" s="33">
        <f>MIN(CalcoliFV!$AN$7,CalcoliFV!$AO$7+MAX(0,180-AJ1594)+4)</f>
        <v>110</v>
      </c>
    </row>
    <row r="1595" spans="35:37" x14ac:dyDescent="0.3">
      <c r="AI1595" s="32">
        <f t="shared" si="62"/>
        <v>45358.333333329472</v>
      </c>
      <c r="AJ1595" s="33">
        <v>104.99</v>
      </c>
      <c r="AK1595" s="33">
        <f>MIN(CalcoliFV!$AN$7,CalcoliFV!$AO$7+MAX(0,180-AJ1595)+4)</f>
        <v>110</v>
      </c>
    </row>
    <row r="1596" spans="35:37" x14ac:dyDescent="0.3">
      <c r="AI1596" s="32">
        <f t="shared" si="62"/>
        <v>45358.374999996136</v>
      </c>
      <c r="AJ1596" s="33">
        <v>108.59</v>
      </c>
      <c r="AK1596" s="33">
        <f>MIN(CalcoliFV!$AN$7,CalcoliFV!$AO$7+MAX(0,180-AJ1596)+4)</f>
        <v>110</v>
      </c>
    </row>
    <row r="1597" spans="35:37" x14ac:dyDescent="0.3">
      <c r="AI1597" s="32">
        <f t="shared" si="62"/>
        <v>45358.416666662801</v>
      </c>
      <c r="AJ1597" s="33">
        <v>99.21</v>
      </c>
      <c r="AK1597" s="33">
        <f>MIN(CalcoliFV!$AN$7,CalcoliFV!$AO$7+MAX(0,180-AJ1597)+4)</f>
        <v>110</v>
      </c>
    </row>
    <row r="1598" spans="35:37" x14ac:dyDescent="0.3">
      <c r="AI1598" s="32">
        <f t="shared" si="62"/>
        <v>45358.458333329465</v>
      </c>
      <c r="AJ1598" s="33">
        <v>91.17</v>
      </c>
      <c r="AK1598" s="33">
        <f>MIN(CalcoliFV!$AN$7,CalcoliFV!$AO$7+MAX(0,180-AJ1598)+4)</f>
        <v>110</v>
      </c>
    </row>
    <row r="1599" spans="35:37" x14ac:dyDescent="0.3">
      <c r="AI1599" s="32">
        <f t="shared" si="62"/>
        <v>45358.499999996129</v>
      </c>
      <c r="AJ1599" s="33">
        <v>84.67</v>
      </c>
      <c r="AK1599" s="33">
        <f>MIN(CalcoliFV!$AN$7,CalcoliFV!$AO$7+MAX(0,180-AJ1599)+4)</f>
        <v>110</v>
      </c>
    </row>
    <row r="1600" spans="35:37" x14ac:dyDescent="0.3">
      <c r="AI1600" s="32">
        <f t="shared" si="62"/>
        <v>45358.541666662793</v>
      </c>
      <c r="AJ1600" s="33">
        <v>78.42</v>
      </c>
      <c r="AK1600" s="33">
        <f>MIN(CalcoliFV!$AN$7,CalcoliFV!$AO$7+MAX(0,180-AJ1600)+4)</f>
        <v>110</v>
      </c>
    </row>
    <row r="1601" spans="35:37" x14ac:dyDescent="0.3">
      <c r="AI1601" s="32">
        <f t="shared" si="62"/>
        <v>45358.583333329458</v>
      </c>
      <c r="AJ1601" s="33">
        <v>78.7</v>
      </c>
      <c r="AK1601" s="33">
        <f>MIN(CalcoliFV!$AN$7,CalcoliFV!$AO$7+MAX(0,180-AJ1601)+4)</f>
        <v>110</v>
      </c>
    </row>
    <row r="1602" spans="35:37" x14ac:dyDescent="0.3">
      <c r="AI1602" s="32">
        <f t="shared" si="62"/>
        <v>45358.624999996122</v>
      </c>
      <c r="AJ1602" s="33">
        <v>84.5</v>
      </c>
      <c r="AK1602" s="33">
        <f>MIN(CalcoliFV!$AN$7,CalcoliFV!$AO$7+MAX(0,180-AJ1602)+4)</f>
        <v>110</v>
      </c>
    </row>
    <row r="1603" spans="35:37" x14ac:dyDescent="0.3">
      <c r="AI1603" s="32">
        <f t="shared" si="62"/>
        <v>45358.666666662786</v>
      </c>
      <c r="AJ1603" s="33">
        <v>92.62</v>
      </c>
      <c r="AK1603" s="33">
        <f>MIN(CalcoliFV!$AN$7,CalcoliFV!$AO$7+MAX(0,180-AJ1603)+4)</f>
        <v>110</v>
      </c>
    </row>
    <row r="1604" spans="35:37" x14ac:dyDescent="0.3">
      <c r="AI1604" s="32">
        <f t="shared" si="62"/>
        <v>45358.70833332945</v>
      </c>
      <c r="AJ1604" s="33">
        <v>100.41</v>
      </c>
      <c r="AK1604" s="33">
        <f>MIN(CalcoliFV!$AN$7,CalcoliFV!$AO$7+MAX(0,180-AJ1604)+4)</f>
        <v>110</v>
      </c>
    </row>
    <row r="1605" spans="35:37" x14ac:dyDescent="0.3">
      <c r="AI1605" s="32">
        <f t="shared" ref="AI1605:AI1668" si="63">AI1604+1/24</f>
        <v>45358.749999996115</v>
      </c>
      <c r="AJ1605" s="33">
        <v>103.59</v>
      </c>
      <c r="AK1605" s="33">
        <f>MIN(CalcoliFV!$AN$7,CalcoliFV!$AO$7+MAX(0,180-AJ1605)+4)</f>
        <v>110</v>
      </c>
    </row>
    <row r="1606" spans="35:37" x14ac:dyDescent="0.3">
      <c r="AI1606" s="32">
        <f t="shared" si="63"/>
        <v>45358.791666662779</v>
      </c>
      <c r="AJ1606" s="33">
        <v>131.21</v>
      </c>
      <c r="AK1606" s="33">
        <f>MIN(CalcoliFV!$AN$7,CalcoliFV!$AO$7+MAX(0,180-AJ1606)+4)</f>
        <v>110</v>
      </c>
    </row>
    <row r="1607" spans="35:37" x14ac:dyDescent="0.3">
      <c r="AI1607" s="32">
        <f t="shared" si="63"/>
        <v>45358.833333329443</v>
      </c>
      <c r="AJ1607" s="33">
        <v>137.47</v>
      </c>
      <c r="AK1607" s="33">
        <f>MIN(CalcoliFV!$AN$7,CalcoliFV!$AO$7+MAX(0,180-AJ1607)+4)</f>
        <v>110</v>
      </c>
    </row>
    <row r="1608" spans="35:37" x14ac:dyDescent="0.3">
      <c r="AI1608" s="32">
        <f t="shared" si="63"/>
        <v>45358.874999996107</v>
      </c>
      <c r="AJ1608" s="33">
        <v>118.46</v>
      </c>
      <c r="AK1608" s="33">
        <f>MIN(CalcoliFV!$AN$7,CalcoliFV!$AO$7+MAX(0,180-AJ1608)+4)</f>
        <v>110</v>
      </c>
    </row>
    <row r="1609" spans="35:37" x14ac:dyDescent="0.3">
      <c r="AI1609" s="32">
        <f t="shared" si="63"/>
        <v>45358.916666662772</v>
      </c>
      <c r="AJ1609" s="33">
        <v>103.94</v>
      </c>
      <c r="AK1609" s="33">
        <f>MIN(CalcoliFV!$AN$7,CalcoliFV!$AO$7+MAX(0,180-AJ1609)+4)</f>
        <v>110</v>
      </c>
    </row>
    <row r="1610" spans="35:37" x14ac:dyDescent="0.3">
      <c r="AI1610" s="32">
        <f t="shared" si="63"/>
        <v>45358.958333329436</v>
      </c>
      <c r="AJ1610" s="33">
        <v>99.62</v>
      </c>
      <c r="AK1610" s="33">
        <f>MIN(CalcoliFV!$AN$7,CalcoliFV!$AO$7+MAX(0,180-AJ1610)+4)</f>
        <v>110</v>
      </c>
    </row>
    <row r="1611" spans="35:37" x14ac:dyDescent="0.3">
      <c r="AI1611" s="32">
        <f t="shared" si="63"/>
        <v>45358.9999999961</v>
      </c>
      <c r="AJ1611" s="33">
        <v>97</v>
      </c>
      <c r="AK1611" s="33">
        <f>MIN(CalcoliFV!$AN$7,CalcoliFV!$AO$7+MAX(0,180-AJ1611)+4)</f>
        <v>110</v>
      </c>
    </row>
    <row r="1612" spans="35:37" x14ac:dyDescent="0.3">
      <c r="AI1612" s="32">
        <f t="shared" si="63"/>
        <v>45359.041666662764</v>
      </c>
      <c r="AJ1612" s="33">
        <v>89.98</v>
      </c>
      <c r="AK1612" s="33">
        <f>MIN(CalcoliFV!$AN$7,CalcoliFV!$AO$7+MAX(0,180-AJ1612)+4)</f>
        <v>110</v>
      </c>
    </row>
    <row r="1613" spans="35:37" x14ac:dyDescent="0.3">
      <c r="AI1613" s="32">
        <f t="shared" si="63"/>
        <v>45359.083333329429</v>
      </c>
      <c r="AJ1613" s="33">
        <v>83.1</v>
      </c>
      <c r="AK1613" s="33">
        <f>MIN(CalcoliFV!$AN$7,CalcoliFV!$AO$7+MAX(0,180-AJ1613)+4)</f>
        <v>110</v>
      </c>
    </row>
    <row r="1614" spans="35:37" x14ac:dyDescent="0.3">
      <c r="AI1614" s="32">
        <f t="shared" si="63"/>
        <v>45359.124999996093</v>
      </c>
      <c r="AJ1614" s="33">
        <v>81.33</v>
      </c>
      <c r="AK1614" s="33">
        <f>MIN(CalcoliFV!$AN$7,CalcoliFV!$AO$7+MAX(0,180-AJ1614)+4)</f>
        <v>110</v>
      </c>
    </row>
    <row r="1615" spans="35:37" x14ac:dyDescent="0.3">
      <c r="AI1615" s="32">
        <f t="shared" si="63"/>
        <v>45359.166666662757</v>
      </c>
      <c r="AJ1615" s="33">
        <v>82.42</v>
      </c>
      <c r="AK1615" s="33">
        <f>MIN(CalcoliFV!$AN$7,CalcoliFV!$AO$7+MAX(0,180-AJ1615)+4)</f>
        <v>110</v>
      </c>
    </row>
    <row r="1616" spans="35:37" x14ac:dyDescent="0.3">
      <c r="AI1616" s="32">
        <f t="shared" si="63"/>
        <v>45359.208333329421</v>
      </c>
      <c r="AJ1616" s="33">
        <v>83.1</v>
      </c>
      <c r="AK1616" s="33">
        <f>MIN(CalcoliFV!$AN$7,CalcoliFV!$AO$7+MAX(0,180-AJ1616)+4)</f>
        <v>110</v>
      </c>
    </row>
    <row r="1617" spans="35:37" x14ac:dyDescent="0.3">
      <c r="AI1617" s="32">
        <f t="shared" si="63"/>
        <v>45359.249999996086</v>
      </c>
      <c r="AJ1617" s="33">
        <v>90</v>
      </c>
      <c r="AK1617" s="33">
        <f>MIN(CalcoliFV!$AN$7,CalcoliFV!$AO$7+MAX(0,180-AJ1617)+4)</f>
        <v>110</v>
      </c>
    </row>
    <row r="1618" spans="35:37" x14ac:dyDescent="0.3">
      <c r="AI1618" s="32">
        <f t="shared" si="63"/>
        <v>45359.29166666275</v>
      </c>
      <c r="AJ1618" s="33">
        <v>103.48</v>
      </c>
      <c r="AK1618" s="33">
        <f>MIN(CalcoliFV!$AN$7,CalcoliFV!$AO$7+MAX(0,180-AJ1618)+4)</f>
        <v>110</v>
      </c>
    </row>
    <row r="1619" spans="35:37" x14ac:dyDescent="0.3">
      <c r="AI1619" s="32">
        <f t="shared" si="63"/>
        <v>45359.333333329414</v>
      </c>
      <c r="AJ1619" s="33">
        <v>110</v>
      </c>
      <c r="AK1619" s="33">
        <f>MIN(CalcoliFV!$AN$7,CalcoliFV!$AO$7+MAX(0,180-AJ1619)+4)</f>
        <v>110</v>
      </c>
    </row>
    <row r="1620" spans="35:37" x14ac:dyDescent="0.3">
      <c r="AI1620" s="32">
        <f t="shared" si="63"/>
        <v>45359.374999996078</v>
      </c>
      <c r="AJ1620" s="33">
        <v>128.28</v>
      </c>
      <c r="AK1620" s="33">
        <f>MIN(CalcoliFV!$AN$7,CalcoliFV!$AO$7+MAX(0,180-AJ1620)+4)</f>
        <v>110</v>
      </c>
    </row>
    <row r="1621" spans="35:37" x14ac:dyDescent="0.3">
      <c r="AI1621" s="32">
        <f t="shared" si="63"/>
        <v>45359.416666662743</v>
      </c>
      <c r="AJ1621" s="33">
        <v>104.28</v>
      </c>
      <c r="AK1621" s="33">
        <f>MIN(CalcoliFV!$AN$7,CalcoliFV!$AO$7+MAX(0,180-AJ1621)+4)</f>
        <v>110</v>
      </c>
    </row>
    <row r="1622" spans="35:37" x14ac:dyDescent="0.3">
      <c r="AI1622" s="32">
        <f t="shared" si="63"/>
        <v>45359.458333329407</v>
      </c>
      <c r="AJ1622" s="33">
        <v>98.15</v>
      </c>
      <c r="AK1622" s="33">
        <f>MIN(CalcoliFV!$AN$7,CalcoliFV!$AO$7+MAX(0,180-AJ1622)+4)</f>
        <v>110</v>
      </c>
    </row>
    <row r="1623" spans="35:37" x14ac:dyDescent="0.3">
      <c r="AI1623" s="32">
        <f t="shared" si="63"/>
        <v>45359.499999996071</v>
      </c>
      <c r="AJ1623" s="33">
        <v>95</v>
      </c>
      <c r="AK1623" s="33">
        <f>MIN(CalcoliFV!$AN$7,CalcoliFV!$AO$7+MAX(0,180-AJ1623)+4)</f>
        <v>110</v>
      </c>
    </row>
    <row r="1624" spans="35:37" x14ac:dyDescent="0.3">
      <c r="AI1624" s="32">
        <f t="shared" si="63"/>
        <v>45359.541666662735</v>
      </c>
      <c r="AJ1624" s="33">
        <v>88</v>
      </c>
      <c r="AK1624" s="33">
        <f>MIN(CalcoliFV!$AN$7,CalcoliFV!$AO$7+MAX(0,180-AJ1624)+4)</f>
        <v>110</v>
      </c>
    </row>
    <row r="1625" spans="35:37" x14ac:dyDescent="0.3">
      <c r="AI1625" s="32">
        <f t="shared" si="63"/>
        <v>45359.583333329399</v>
      </c>
      <c r="AJ1625" s="33">
        <v>88.8</v>
      </c>
      <c r="AK1625" s="33">
        <f>MIN(CalcoliFV!$AN$7,CalcoliFV!$AO$7+MAX(0,180-AJ1625)+4)</f>
        <v>110</v>
      </c>
    </row>
    <row r="1626" spans="35:37" x14ac:dyDescent="0.3">
      <c r="AI1626" s="32">
        <f t="shared" si="63"/>
        <v>45359.624999996064</v>
      </c>
      <c r="AJ1626" s="33">
        <v>96.76</v>
      </c>
      <c r="AK1626" s="33">
        <f>MIN(CalcoliFV!$AN$7,CalcoliFV!$AO$7+MAX(0,180-AJ1626)+4)</f>
        <v>110</v>
      </c>
    </row>
    <row r="1627" spans="35:37" x14ac:dyDescent="0.3">
      <c r="AI1627" s="32">
        <f t="shared" si="63"/>
        <v>45359.666666662728</v>
      </c>
      <c r="AJ1627" s="33">
        <v>98.38</v>
      </c>
      <c r="AK1627" s="33">
        <f>MIN(CalcoliFV!$AN$7,CalcoliFV!$AO$7+MAX(0,180-AJ1627)+4)</f>
        <v>110</v>
      </c>
    </row>
    <row r="1628" spans="35:37" x14ac:dyDescent="0.3">
      <c r="AI1628" s="32">
        <f t="shared" si="63"/>
        <v>45359.708333329392</v>
      </c>
      <c r="AJ1628" s="33">
        <v>104.44</v>
      </c>
      <c r="AK1628" s="33">
        <f>MIN(CalcoliFV!$AN$7,CalcoliFV!$AO$7+MAX(0,180-AJ1628)+4)</f>
        <v>110</v>
      </c>
    </row>
    <row r="1629" spans="35:37" x14ac:dyDescent="0.3">
      <c r="AI1629" s="32">
        <f t="shared" si="63"/>
        <v>45359.749999996056</v>
      </c>
      <c r="AJ1629" s="33">
        <v>105.53</v>
      </c>
      <c r="AK1629" s="33">
        <f>MIN(CalcoliFV!$AN$7,CalcoliFV!$AO$7+MAX(0,180-AJ1629)+4)</f>
        <v>110</v>
      </c>
    </row>
    <row r="1630" spans="35:37" x14ac:dyDescent="0.3">
      <c r="AI1630" s="32">
        <f t="shared" si="63"/>
        <v>45359.791666662721</v>
      </c>
      <c r="AJ1630" s="33">
        <v>122.43</v>
      </c>
      <c r="AK1630" s="33">
        <f>MIN(CalcoliFV!$AN$7,CalcoliFV!$AO$7+MAX(0,180-AJ1630)+4)</f>
        <v>110</v>
      </c>
    </row>
    <row r="1631" spans="35:37" x14ac:dyDescent="0.3">
      <c r="AI1631" s="32">
        <f t="shared" si="63"/>
        <v>45359.833333329385</v>
      </c>
      <c r="AJ1631" s="33">
        <v>123.43</v>
      </c>
      <c r="AK1631" s="33">
        <f>MIN(CalcoliFV!$AN$7,CalcoliFV!$AO$7+MAX(0,180-AJ1631)+4)</f>
        <v>110</v>
      </c>
    </row>
    <row r="1632" spans="35:37" x14ac:dyDescent="0.3">
      <c r="AI1632" s="32">
        <f t="shared" si="63"/>
        <v>45359.874999996049</v>
      </c>
      <c r="AJ1632" s="33">
        <v>113.12</v>
      </c>
      <c r="AK1632" s="33">
        <f>MIN(CalcoliFV!$AN$7,CalcoliFV!$AO$7+MAX(0,180-AJ1632)+4)</f>
        <v>110</v>
      </c>
    </row>
    <row r="1633" spans="35:37" x14ac:dyDescent="0.3">
      <c r="AI1633" s="32">
        <f t="shared" si="63"/>
        <v>45359.916666662713</v>
      </c>
      <c r="AJ1633" s="33">
        <v>99.69</v>
      </c>
      <c r="AK1633" s="33">
        <f>MIN(CalcoliFV!$AN$7,CalcoliFV!$AO$7+MAX(0,180-AJ1633)+4)</f>
        <v>110</v>
      </c>
    </row>
    <row r="1634" spans="35:37" x14ac:dyDescent="0.3">
      <c r="AI1634" s="32">
        <f t="shared" si="63"/>
        <v>45359.958333329378</v>
      </c>
      <c r="AJ1634" s="33">
        <v>97.5</v>
      </c>
      <c r="AK1634" s="33">
        <f>MIN(CalcoliFV!$AN$7,CalcoliFV!$AO$7+MAX(0,180-AJ1634)+4)</f>
        <v>110</v>
      </c>
    </row>
    <row r="1635" spans="35:37" x14ac:dyDescent="0.3">
      <c r="AI1635" s="32">
        <f t="shared" si="63"/>
        <v>45359.999999996042</v>
      </c>
      <c r="AJ1635" s="33">
        <v>94.01</v>
      </c>
      <c r="AK1635" s="33">
        <f>MIN(CalcoliFV!$AN$7,CalcoliFV!$AO$7+MAX(0,180-AJ1635)+4)</f>
        <v>110</v>
      </c>
    </row>
    <row r="1636" spans="35:37" x14ac:dyDescent="0.3">
      <c r="AI1636" s="32">
        <f t="shared" si="63"/>
        <v>45360.041666662706</v>
      </c>
      <c r="AJ1636" s="33">
        <v>93.12</v>
      </c>
      <c r="AK1636" s="33">
        <f>MIN(CalcoliFV!$AN$7,CalcoliFV!$AO$7+MAX(0,180-AJ1636)+4)</f>
        <v>110</v>
      </c>
    </row>
    <row r="1637" spans="35:37" x14ac:dyDescent="0.3">
      <c r="AI1637" s="32">
        <f t="shared" si="63"/>
        <v>45360.08333332937</v>
      </c>
      <c r="AJ1637" s="33">
        <v>90</v>
      </c>
      <c r="AK1637" s="33">
        <f>MIN(CalcoliFV!$AN$7,CalcoliFV!$AO$7+MAX(0,180-AJ1637)+4)</f>
        <v>110</v>
      </c>
    </row>
    <row r="1638" spans="35:37" x14ac:dyDescent="0.3">
      <c r="AI1638" s="32">
        <f t="shared" si="63"/>
        <v>45360.124999996035</v>
      </c>
      <c r="AJ1638" s="33">
        <v>85</v>
      </c>
      <c r="AK1638" s="33">
        <f>MIN(CalcoliFV!$AN$7,CalcoliFV!$AO$7+MAX(0,180-AJ1638)+4)</f>
        <v>110</v>
      </c>
    </row>
    <row r="1639" spans="35:37" x14ac:dyDescent="0.3">
      <c r="AI1639" s="32">
        <f t="shared" si="63"/>
        <v>45360.166666662699</v>
      </c>
      <c r="AJ1639" s="33">
        <v>82.1</v>
      </c>
      <c r="AK1639" s="33">
        <f>MIN(CalcoliFV!$AN$7,CalcoliFV!$AO$7+MAX(0,180-AJ1639)+4)</f>
        <v>110</v>
      </c>
    </row>
    <row r="1640" spans="35:37" x14ac:dyDescent="0.3">
      <c r="AI1640" s="32">
        <f t="shared" si="63"/>
        <v>45360.208333329363</v>
      </c>
      <c r="AJ1640" s="33">
        <v>82</v>
      </c>
      <c r="AK1640" s="33">
        <f>MIN(CalcoliFV!$AN$7,CalcoliFV!$AO$7+MAX(0,180-AJ1640)+4)</f>
        <v>110</v>
      </c>
    </row>
    <row r="1641" spans="35:37" x14ac:dyDescent="0.3">
      <c r="AI1641" s="32">
        <f t="shared" si="63"/>
        <v>45360.249999996027</v>
      </c>
      <c r="AJ1641" s="33">
        <v>84.3</v>
      </c>
      <c r="AK1641" s="33">
        <f>MIN(CalcoliFV!$AN$7,CalcoliFV!$AO$7+MAX(0,180-AJ1641)+4)</f>
        <v>110</v>
      </c>
    </row>
    <row r="1642" spans="35:37" x14ac:dyDescent="0.3">
      <c r="AI1642" s="32">
        <f t="shared" si="63"/>
        <v>45360.291666662692</v>
      </c>
      <c r="AJ1642" s="33">
        <v>93</v>
      </c>
      <c r="AK1642" s="33">
        <f>MIN(CalcoliFV!$AN$7,CalcoliFV!$AO$7+MAX(0,180-AJ1642)+4)</f>
        <v>110</v>
      </c>
    </row>
    <row r="1643" spans="35:37" x14ac:dyDescent="0.3">
      <c r="AI1643" s="32">
        <f t="shared" si="63"/>
        <v>45360.333333329356</v>
      </c>
      <c r="AJ1643" s="33">
        <v>97.01</v>
      </c>
      <c r="AK1643" s="33">
        <f>MIN(CalcoliFV!$AN$7,CalcoliFV!$AO$7+MAX(0,180-AJ1643)+4)</f>
        <v>110</v>
      </c>
    </row>
    <row r="1644" spans="35:37" x14ac:dyDescent="0.3">
      <c r="AI1644" s="32">
        <f t="shared" si="63"/>
        <v>45360.37499999602</v>
      </c>
      <c r="AJ1644" s="33">
        <v>101.16</v>
      </c>
      <c r="AK1644" s="33">
        <f>MIN(CalcoliFV!$AN$7,CalcoliFV!$AO$7+MAX(0,180-AJ1644)+4)</f>
        <v>110</v>
      </c>
    </row>
    <row r="1645" spans="35:37" x14ac:dyDescent="0.3">
      <c r="AI1645" s="32">
        <f t="shared" si="63"/>
        <v>45360.416666662684</v>
      </c>
      <c r="AJ1645" s="33">
        <v>99.16</v>
      </c>
      <c r="AK1645" s="33">
        <f>MIN(CalcoliFV!$AN$7,CalcoliFV!$AO$7+MAX(0,180-AJ1645)+4)</f>
        <v>110</v>
      </c>
    </row>
    <row r="1646" spans="35:37" x14ac:dyDescent="0.3">
      <c r="AI1646" s="32">
        <f t="shared" si="63"/>
        <v>45360.458333329349</v>
      </c>
      <c r="AJ1646" s="33">
        <v>95</v>
      </c>
      <c r="AK1646" s="33">
        <f>MIN(CalcoliFV!$AN$7,CalcoliFV!$AO$7+MAX(0,180-AJ1646)+4)</f>
        <v>110</v>
      </c>
    </row>
    <row r="1647" spans="35:37" x14ac:dyDescent="0.3">
      <c r="AI1647" s="32">
        <f t="shared" si="63"/>
        <v>45360.499999996013</v>
      </c>
      <c r="AJ1647" s="33">
        <v>90.52</v>
      </c>
      <c r="AK1647" s="33">
        <f>MIN(CalcoliFV!$AN$7,CalcoliFV!$AO$7+MAX(0,180-AJ1647)+4)</f>
        <v>110</v>
      </c>
    </row>
    <row r="1648" spans="35:37" x14ac:dyDescent="0.3">
      <c r="AI1648" s="32">
        <f t="shared" si="63"/>
        <v>45360.541666662677</v>
      </c>
      <c r="AJ1648" s="33">
        <v>81</v>
      </c>
      <c r="AK1648" s="33">
        <f>MIN(CalcoliFV!$AN$7,CalcoliFV!$AO$7+MAX(0,180-AJ1648)+4)</f>
        <v>110</v>
      </c>
    </row>
    <row r="1649" spans="35:37" x14ac:dyDescent="0.3">
      <c r="AI1649" s="32">
        <f t="shared" si="63"/>
        <v>45360.583333329341</v>
      </c>
      <c r="AJ1649" s="33">
        <v>71.400000000000006</v>
      </c>
      <c r="AK1649" s="33">
        <f>MIN(CalcoliFV!$AN$7,CalcoliFV!$AO$7+MAX(0,180-AJ1649)+4)</f>
        <v>110</v>
      </c>
    </row>
    <row r="1650" spans="35:37" x14ac:dyDescent="0.3">
      <c r="AI1650" s="32">
        <f t="shared" si="63"/>
        <v>45360.624999996005</v>
      </c>
      <c r="AJ1650" s="33">
        <v>72.239999999999995</v>
      </c>
      <c r="AK1650" s="33">
        <f>MIN(CalcoliFV!$AN$7,CalcoliFV!$AO$7+MAX(0,180-AJ1650)+4)</f>
        <v>110</v>
      </c>
    </row>
    <row r="1651" spans="35:37" x14ac:dyDescent="0.3">
      <c r="AI1651" s="32">
        <f t="shared" si="63"/>
        <v>45360.66666666267</v>
      </c>
      <c r="AJ1651" s="33">
        <v>75</v>
      </c>
      <c r="AK1651" s="33">
        <f>MIN(CalcoliFV!$AN$7,CalcoliFV!$AO$7+MAX(0,180-AJ1651)+4)</f>
        <v>110</v>
      </c>
    </row>
    <row r="1652" spans="35:37" x14ac:dyDescent="0.3">
      <c r="AI1652" s="32">
        <f t="shared" si="63"/>
        <v>45360.708333329334</v>
      </c>
      <c r="AJ1652" s="33">
        <v>90</v>
      </c>
      <c r="AK1652" s="33">
        <f>MIN(CalcoliFV!$AN$7,CalcoliFV!$AO$7+MAX(0,180-AJ1652)+4)</f>
        <v>110</v>
      </c>
    </row>
    <row r="1653" spans="35:37" x14ac:dyDescent="0.3">
      <c r="AI1653" s="32">
        <f t="shared" si="63"/>
        <v>45360.749999995998</v>
      </c>
      <c r="AJ1653" s="33">
        <v>97.09</v>
      </c>
      <c r="AK1653" s="33">
        <f>MIN(CalcoliFV!$AN$7,CalcoliFV!$AO$7+MAX(0,180-AJ1653)+4)</f>
        <v>110</v>
      </c>
    </row>
    <row r="1654" spans="35:37" x14ac:dyDescent="0.3">
      <c r="AI1654" s="32">
        <f t="shared" si="63"/>
        <v>45360.791666662662</v>
      </c>
      <c r="AJ1654" s="33">
        <v>115</v>
      </c>
      <c r="AK1654" s="33">
        <f>MIN(CalcoliFV!$AN$7,CalcoliFV!$AO$7+MAX(0,180-AJ1654)+4)</f>
        <v>110</v>
      </c>
    </row>
    <row r="1655" spans="35:37" x14ac:dyDescent="0.3">
      <c r="AI1655" s="32">
        <f t="shared" si="63"/>
        <v>45360.833333329327</v>
      </c>
      <c r="AJ1655" s="33">
        <v>120.94</v>
      </c>
      <c r="AK1655" s="33">
        <f>MIN(CalcoliFV!$AN$7,CalcoliFV!$AO$7+MAX(0,180-AJ1655)+4)</f>
        <v>110</v>
      </c>
    </row>
    <row r="1656" spans="35:37" x14ac:dyDescent="0.3">
      <c r="AI1656" s="32">
        <f t="shared" si="63"/>
        <v>45360.874999995991</v>
      </c>
      <c r="AJ1656" s="33">
        <v>101.08</v>
      </c>
      <c r="AK1656" s="33">
        <f>MIN(CalcoliFV!$AN$7,CalcoliFV!$AO$7+MAX(0,180-AJ1656)+4)</f>
        <v>110</v>
      </c>
    </row>
    <row r="1657" spans="35:37" x14ac:dyDescent="0.3">
      <c r="AI1657" s="32">
        <f t="shared" si="63"/>
        <v>45360.916666662655</v>
      </c>
      <c r="AJ1657" s="33">
        <v>95.55</v>
      </c>
      <c r="AK1657" s="33">
        <f>MIN(CalcoliFV!$AN$7,CalcoliFV!$AO$7+MAX(0,180-AJ1657)+4)</f>
        <v>110</v>
      </c>
    </row>
    <row r="1658" spans="35:37" x14ac:dyDescent="0.3">
      <c r="AI1658" s="32">
        <f t="shared" si="63"/>
        <v>45360.958333329319</v>
      </c>
      <c r="AJ1658" s="33">
        <v>93</v>
      </c>
      <c r="AK1658" s="33">
        <f>MIN(CalcoliFV!$AN$7,CalcoliFV!$AO$7+MAX(0,180-AJ1658)+4)</f>
        <v>110</v>
      </c>
    </row>
    <row r="1659" spans="35:37" x14ac:dyDescent="0.3">
      <c r="AI1659" s="32">
        <f t="shared" si="63"/>
        <v>45360.999999995984</v>
      </c>
      <c r="AJ1659" s="33">
        <v>90</v>
      </c>
      <c r="AK1659" s="33">
        <f>MIN(CalcoliFV!$AN$7,CalcoliFV!$AO$7+MAX(0,180-AJ1659)+4)</f>
        <v>110</v>
      </c>
    </row>
    <row r="1660" spans="35:37" x14ac:dyDescent="0.3">
      <c r="AI1660" s="32">
        <f t="shared" si="63"/>
        <v>45361.041666662648</v>
      </c>
      <c r="AJ1660" s="33">
        <v>84.38</v>
      </c>
      <c r="AK1660" s="33">
        <f>MIN(CalcoliFV!$AN$7,CalcoliFV!$AO$7+MAX(0,180-AJ1660)+4)</f>
        <v>110</v>
      </c>
    </row>
    <row r="1661" spans="35:37" x14ac:dyDescent="0.3">
      <c r="AI1661" s="32">
        <f t="shared" si="63"/>
        <v>45361.083333329312</v>
      </c>
      <c r="AJ1661" s="33">
        <v>85</v>
      </c>
      <c r="AK1661" s="33">
        <f>MIN(CalcoliFV!$AN$7,CalcoliFV!$AO$7+MAX(0,180-AJ1661)+4)</f>
        <v>110</v>
      </c>
    </row>
    <row r="1662" spans="35:37" x14ac:dyDescent="0.3">
      <c r="AI1662" s="32">
        <f t="shared" si="63"/>
        <v>45361.124999995976</v>
      </c>
      <c r="AJ1662" s="33">
        <v>82.1</v>
      </c>
      <c r="AK1662" s="33">
        <f>MIN(CalcoliFV!$AN$7,CalcoliFV!$AO$7+MAX(0,180-AJ1662)+4)</f>
        <v>110</v>
      </c>
    </row>
    <row r="1663" spans="35:37" x14ac:dyDescent="0.3">
      <c r="AI1663" s="32">
        <f t="shared" si="63"/>
        <v>45361.166666662641</v>
      </c>
      <c r="AJ1663" s="33">
        <v>88.88</v>
      </c>
      <c r="AK1663" s="33">
        <f>MIN(CalcoliFV!$AN$7,CalcoliFV!$AO$7+MAX(0,180-AJ1663)+4)</f>
        <v>110</v>
      </c>
    </row>
    <row r="1664" spans="35:37" x14ac:dyDescent="0.3">
      <c r="AI1664" s="32">
        <f t="shared" si="63"/>
        <v>45361.208333329305</v>
      </c>
      <c r="AJ1664" s="33">
        <v>89</v>
      </c>
      <c r="AK1664" s="33">
        <f>MIN(CalcoliFV!$AN$7,CalcoliFV!$AO$7+MAX(0,180-AJ1664)+4)</f>
        <v>110</v>
      </c>
    </row>
    <row r="1665" spans="35:37" x14ac:dyDescent="0.3">
      <c r="AI1665" s="32">
        <f t="shared" si="63"/>
        <v>45361.249999995969</v>
      </c>
      <c r="AJ1665" s="33">
        <v>89</v>
      </c>
      <c r="AK1665" s="33">
        <f>MIN(CalcoliFV!$AN$7,CalcoliFV!$AO$7+MAX(0,180-AJ1665)+4)</f>
        <v>110</v>
      </c>
    </row>
    <row r="1666" spans="35:37" x14ac:dyDescent="0.3">
      <c r="AI1666" s="32">
        <f t="shared" si="63"/>
        <v>45361.291666662633</v>
      </c>
      <c r="AJ1666" s="33">
        <v>85</v>
      </c>
      <c r="AK1666" s="33">
        <f>MIN(CalcoliFV!$AN$7,CalcoliFV!$AO$7+MAX(0,180-AJ1666)+4)</f>
        <v>110</v>
      </c>
    </row>
    <row r="1667" spans="35:37" x14ac:dyDescent="0.3">
      <c r="AI1667" s="32">
        <f t="shared" si="63"/>
        <v>45361.333333329298</v>
      </c>
      <c r="AJ1667" s="33">
        <v>88</v>
      </c>
      <c r="AK1667" s="33">
        <f>MIN(CalcoliFV!$AN$7,CalcoliFV!$AO$7+MAX(0,180-AJ1667)+4)</f>
        <v>110</v>
      </c>
    </row>
    <row r="1668" spans="35:37" x14ac:dyDescent="0.3">
      <c r="AI1668" s="32">
        <f t="shared" si="63"/>
        <v>45361.374999995962</v>
      </c>
      <c r="AJ1668" s="33">
        <v>85</v>
      </c>
      <c r="AK1668" s="33">
        <f>MIN(CalcoliFV!$AN$7,CalcoliFV!$AO$7+MAX(0,180-AJ1668)+4)</f>
        <v>110</v>
      </c>
    </row>
    <row r="1669" spans="35:37" x14ac:dyDescent="0.3">
      <c r="AI1669" s="32">
        <f t="shared" ref="AI1669:AI1732" si="64">AI1668+1/24</f>
        <v>45361.416666662626</v>
      </c>
      <c r="AJ1669" s="33">
        <v>70.7</v>
      </c>
      <c r="AK1669" s="33">
        <f>MIN(CalcoliFV!$AN$7,CalcoliFV!$AO$7+MAX(0,180-AJ1669)+4)</f>
        <v>110</v>
      </c>
    </row>
    <row r="1670" spans="35:37" x14ac:dyDescent="0.3">
      <c r="AI1670" s="32">
        <f t="shared" si="64"/>
        <v>45361.45833332929</v>
      </c>
      <c r="AJ1670" s="33">
        <v>64.12</v>
      </c>
      <c r="AK1670" s="33">
        <f>MIN(CalcoliFV!$AN$7,CalcoliFV!$AO$7+MAX(0,180-AJ1670)+4)</f>
        <v>110</v>
      </c>
    </row>
    <row r="1671" spans="35:37" x14ac:dyDescent="0.3">
      <c r="AI1671" s="32">
        <f t="shared" si="64"/>
        <v>45361.499999995955</v>
      </c>
      <c r="AJ1671" s="33">
        <v>53.21</v>
      </c>
      <c r="AK1671" s="33">
        <f>MIN(CalcoliFV!$AN$7,CalcoliFV!$AO$7+MAX(0,180-AJ1671)+4)</f>
        <v>110</v>
      </c>
    </row>
    <row r="1672" spans="35:37" x14ac:dyDescent="0.3">
      <c r="AI1672" s="32">
        <f t="shared" si="64"/>
        <v>45361.541666662619</v>
      </c>
      <c r="AJ1672" s="33">
        <v>58.01</v>
      </c>
      <c r="AK1672" s="33">
        <f>MIN(CalcoliFV!$AN$7,CalcoliFV!$AO$7+MAX(0,180-AJ1672)+4)</f>
        <v>110</v>
      </c>
    </row>
    <row r="1673" spans="35:37" x14ac:dyDescent="0.3">
      <c r="AI1673" s="32">
        <f t="shared" si="64"/>
        <v>45361.583333329283</v>
      </c>
      <c r="AJ1673" s="33">
        <v>10.68</v>
      </c>
      <c r="AK1673" s="33">
        <f>MIN(CalcoliFV!$AN$7,CalcoliFV!$AO$7+MAX(0,180-AJ1673)+4)</f>
        <v>110</v>
      </c>
    </row>
    <row r="1674" spans="35:37" x14ac:dyDescent="0.3">
      <c r="AI1674" s="32">
        <f t="shared" si="64"/>
        <v>45361.624999995947</v>
      </c>
      <c r="AJ1674" s="33">
        <v>8.3728599999999993</v>
      </c>
      <c r="AK1674" s="33">
        <f>MIN(CalcoliFV!$AN$7,CalcoliFV!$AO$7+MAX(0,180-AJ1674)+4)</f>
        <v>110</v>
      </c>
    </row>
    <row r="1675" spans="35:37" x14ac:dyDescent="0.3">
      <c r="AI1675" s="32">
        <f t="shared" si="64"/>
        <v>45361.666666662612</v>
      </c>
      <c r="AJ1675" s="33">
        <v>45.81</v>
      </c>
      <c r="AK1675" s="33">
        <f>MIN(CalcoliFV!$AN$7,CalcoliFV!$AO$7+MAX(0,180-AJ1675)+4)</f>
        <v>110</v>
      </c>
    </row>
    <row r="1676" spans="35:37" x14ac:dyDescent="0.3">
      <c r="AI1676" s="32">
        <f t="shared" si="64"/>
        <v>45361.708333329276</v>
      </c>
      <c r="AJ1676" s="33">
        <v>77.930000000000007</v>
      </c>
      <c r="AK1676" s="33">
        <f>MIN(CalcoliFV!$AN$7,CalcoliFV!$AO$7+MAX(0,180-AJ1676)+4)</f>
        <v>110</v>
      </c>
    </row>
    <row r="1677" spans="35:37" x14ac:dyDescent="0.3">
      <c r="AI1677" s="32">
        <f t="shared" si="64"/>
        <v>45361.74999999594</v>
      </c>
      <c r="AJ1677" s="33">
        <v>89</v>
      </c>
      <c r="AK1677" s="33">
        <f>MIN(CalcoliFV!$AN$7,CalcoliFV!$AO$7+MAX(0,180-AJ1677)+4)</f>
        <v>110</v>
      </c>
    </row>
    <row r="1678" spans="35:37" x14ac:dyDescent="0.3">
      <c r="AI1678" s="32">
        <f t="shared" si="64"/>
        <v>45361.791666662604</v>
      </c>
      <c r="AJ1678" s="33">
        <v>95</v>
      </c>
      <c r="AK1678" s="33">
        <f>MIN(CalcoliFV!$AN$7,CalcoliFV!$AO$7+MAX(0,180-AJ1678)+4)</f>
        <v>110</v>
      </c>
    </row>
    <row r="1679" spans="35:37" x14ac:dyDescent="0.3">
      <c r="AI1679" s="32">
        <f t="shared" si="64"/>
        <v>45361.833333329268</v>
      </c>
      <c r="AJ1679" s="33">
        <v>100</v>
      </c>
      <c r="AK1679" s="33">
        <f>MIN(CalcoliFV!$AN$7,CalcoliFV!$AO$7+MAX(0,180-AJ1679)+4)</f>
        <v>110</v>
      </c>
    </row>
    <row r="1680" spans="35:37" x14ac:dyDescent="0.3">
      <c r="AI1680" s="32">
        <f t="shared" si="64"/>
        <v>45361.874999995933</v>
      </c>
      <c r="AJ1680" s="33">
        <v>96.02</v>
      </c>
      <c r="AK1680" s="33">
        <f>MIN(CalcoliFV!$AN$7,CalcoliFV!$AO$7+MAX(0,180-AJ1680)+4)</f>
        <v>110</v>
      </c>
    </row>
    <row r="1681" spans="35:37" x14ac:dyDescent="0.3">
      <c r="AI1681" s="32">
        <f t="shared" si="64"/>
        <v>45361.916666662597</v>
      </c>
      <c r="AJ1681" s="33">
        <v>92.92</v>
      </c>
      <c r="AK1681" s="33">
        <f>MIN(CalcoliFV!$AN$7,CalcoliFV!$AO$7+MAX(0,180-AJ1681)+4)</f>
        <v>110</v>
      </c>
    </row>
    <row r="1682" spans="35:37" x14ac:dyDescent="0.3">
      <c r="AI1682" s="32">
        <f t="shared" si="64"/>
        <v>45361.958333329261</v>
      </c>
      <c r="AJ1682" s="33">
        <v>94.02</v>
      </c>
      <c r="AK1682" s="33">
        <f>MIN(CalcoliFV!$AN$7,CalcoliFV!$AO$7+MAX(0,180-AJ1682)+4)</f>
        <v>110</v>
      </c>
    </row>
    <row r="1683" spans="35:37" x14ac:dyDescent="0.3">
      <c r="AI1683" s="32">
        <f t="shared" si="64"/>
        <v>45361.999999995925</v>
      </c>
      <c r="AJ1683" s="33">
        <v>89.24</v>
      </c>
      <c r="AK1683" s="33">
        <f>MIN(CalcoliFV!$AN$7,CalcoliFV!$AO$7+MAX(0,180-AJ1683)+4)</f>
        <v>110</v>
      </c>
    </row>
    <row r="1684" spans="35:37" x14ac:dyDescent="0.3">
      <c r="AI1684" s="32">
        <f t="shared" si="64"/>
        <v>45362.04166666259</v>
      </c>
      <c r="AJ1684" s="33">
        <v>83.85</v>
      </c>
      <c r="AK1684" s="33">
        <f>MIN(CalcoliFV!$AN$7,CalcoliFV!$AO$7+MAX(0,180-AJ1684)+4)</f>
        <v>110</v>
      </c>
    </row>
    <row r="1685" spans="35:37" x14ac:dyDescent="0.3">
      <c r="AI1685" s="32">
        <f t="shared" si="64"/>
        <v>45362.083333329254</v>
      </c>
      <c r="AJ1685" s="33">
        <v>92</v>
      </c>
      <c r="AK1685" s="33">
        <f>MIN(CalcoliFV!$AN$7,CalcoliFV!$AO$7+MAX(0,180-AJ1685)+4)</f>
        <v>110</v>
      </c>
    </row>
    <row r="1686" spans="35:37" x14ac:dyDescent="0.3">
      <c r="AI1686" s="32">
        <f t="shared" si="64"/>
        <v>45362.124999995918</v>
      </c>
      <c r="AJ1686" s="33">
        <v>91.27</v>
      </c>
      <c r="AK1686" s="33">
        <f>MIN(CalcoliFV!$AN$7,CalcoliFV!$AO$7+MAX(0,180-AJ1686)+4)</f>
        <v>110</v>
      </c>
    </row>
    <row r="1687" spans="35:37" x14ac:dyDescent="0.3">
      <c r="AI1687" s="32">
        <f t="shared" si="64"/>
        <v>45362.166666662582</v>
      </c>
      <c r="AJ1687" s="33">
        <v>88.11</v>
      </c>
      <c r="AK1687" s="33">
        <f>MIN(CalcoliFV!$AN$7,CalcoliFV!$AO$7+MAX(0,180-AJ1687)+4)</f>
        <v>110</v>
      </c>
    </row>
    <row r="1688" spans="35:37" x14ac:dyDescent="0.3">
      <c r="AI1688" s="32">
        <f t="shared" si="64"/>
        <v>45362.208333329247</v>
      </c>
      <c r="AJ1688" s="33">
        <v>84.78</v>
      </c>
      <c r="AK1688" s="33">
        <f>MIN(CalcoliFV!$AN$7,CalcoliFV!$AO$7+MAX(0,180-AJ1688)+4)</f>
        <v>110</v>
      </c>
    </row>
    <row r="1689" spans="35:37" x14ac:dyDescent="0.3">
      <c r="AI1689" s="32">
        <f t="shared" si="64"/>
        <v>45362.249999995911</v>
      </c>
      <c r="AJ1689" s="33">
        <v>82.34</v>
      </c>
      <c r="AK1689" s="33">
        <f>MIN(CalcoliFV!$AN$7,CalcoliFV!$AO$7+MAX(0,180-AJ1689)+4)</f>
        <v>110</v>
      </c>
    </row>
    <row r="1690" spans="35:37" x14ac:dyDescent="0.3">
      <c r="AI1690" s="32">
        <f t="shared" si="64"/>
        <v>45362.291666662575</v>
      </c>
      <c r="AJ1690" s="33">
        <v>98.36</v>
      </c>
      <c r="AK1690" s="33">
        <f>MIN(CalcoliFV!$AN$7,CalcoliFV!$AO$7+MAX(0,180-AJ1690)+4)</f>
        <v>110</v>
      </c>
    </row>
    <row r="1691" spans="35:37" x14ac:dyDescent="0.3">
      <c r="AI1691" s="32">
        <f t="shared" si="64"/>
        <v>45362.333333329239</v>
      </c>
      <c r="AJ1691" s="33">
        <v>104.46</v>
      </c>
      <c r="AK1691" s="33">
        <f>MIN(CalcoliFV!$AN$7,CalcoliFV!$AO$7+MAX(0,180-AJ1691)+4)</f>
        <v>110</v>
      </c>
    </row>
    <row r="1692" spans="35:37" x14ac:dyDescent="0.3">
      <c r="AI1692" s="32">
        <f t="shared" si="64"/>
        <v>45362.374999995904</v>
      </c>
      <c r="AJ1692" s="33">
        <v>117.53</v>
      </c>
      <c r="AK1692" s="33">
        <f>MIN(CalcoliFV!$AN$7,CalcoliFV!$AO$7+MAX(0,180-AJ1692)+4)</f>
        <v>110</v>
      </c>
    </row>
    <row r="1693" spans="35:37" x14ac:dyDescent="0.3">
      <c r="AI1693" s="32">
        <f t="shared" si="64"/>
        <v>45362.416666662568</v>
      </c>
      <c r="AJ1693" s="33">
        <v>98.02</v>
      </c>
      <c r="AK1693" s="33">
        <f>MIN(CalcoliFV!$AN$7,CalcoliFV!$AO$7+MAX(0,180-AJ1693)+4)</f>
        <v>110</v>
      </c>
    </row>
    <row r="1694" spans="35:37" x14ac:dyDescent="0.3">
      <c r="AI1694" s="32">
        <f t="shared" si="64"/>
        <v>45362.458333329232</v>
      </c>
      <c r="AJ1694" s="33">
        <v>95</v>
      </c>
      <c r="AK1694" s="33">
        <f>MIN(CalcoliFV!$AN$7,CalcoliFV!$AO$7+MAX(0,180-AJ1694)+4)</f>
        <v>110</v>
      </c>
    </row>
    <row r="1695" spans="35:37" x14ac:dyDescent="0.3">
      <c r="AI1695" s="32">
        <f t="shared" si="64"/>
        <v>45362.499999995896</v>
      </c>
      <c r="AJ1695" s="33">
        <v>92</v>
      </c>
      <c r="AK1695" s="33">
        <f>MIN(CalcoliFV!$AN$7,CalcoliFV!$AO$7+MAX(0,180-AJ1695)+4)</f>
        <v>110</v>
      </c>
    </row>
    <row r="1696" spans="35:37" x14ac:dyDescent="0.3">
      <c r="AI1696" s="32">
        <f t="shared" si="64"/>
        <v>45362.541666662561</v>
      </c>
      <c r="AJ1696" s="33">
        <v>83.69</v>
      </c>
      <c r="AK1696" s="33">
        <f>MIN(CalcoliFV!$AN$7,CalcoliFV!$AO$7+MAX(0,180-AJ1696)+4)</f>
        <v>110</v>
      </c>
    </row>
    <row r="1697" spans="35:37" x14ac:dyDescent="0.3">
      <c r="AI1697" s="32">
        <f t="shared" si="64"/>
        <v>45362.583333329225</v>
      </c>
      <c r="AJ1697" s="33">
        <v>87.31</v>
      </c>
      <c r="AK1697" s="33">
        <f>MIN(CalcoliFV!$AN$7,CalcoliFV!$AO$7+MAX(0,180-AJ1697)+4)</f>
        <v>110</v>
      </c>
    </row>
    <row r="1698" spans="35:37" x14ac:dyDescent="0.3">
      <c r="AI1698" s="32">
        <f t="shared" si="64"/>
        <v>45362.624999995889</v>
      </c>
      <c r="AJ1698" s="33">
        <v>94</v>
      </c>
      <c r="AK1698" s="33">
        <f>MIN(CalcoliFV!$AN$7,CalcoliFV!$AO$7+MAX(0,180-AJ1698)+4)</f>
        <v>110</v>
      </c>
    </row>
    <row r="1699" spans="35:37" x14ac:dyDescent="0.3">
      <c r="AI1699" s="32">
        <f t="shared" si="64"/>
        <v>45362.666666662553</v>
      </c>
      <c r="AJ1699" s="33">
        <v>95.36</v>
      </c>
      <c r="AK1699" s="33">
        <f>MIN(CalcoliFV!$AN$7,CalcoliFV!$AO$7+MAX(0,180-AJ1699)+4)</f>
        <v>110</v>
      </c>
    </row>
    <row r="1700" spans="35:37" x14ac:dyDescent="0.3">
      <c r="AI1700" s="32">
        <f t="shared" si="64"/>
        <v>45362.708333329218</v>
      </c>
      <c r="AJ1700" s="33">
        <v>97.99</v>
      </c>
      <c r="AK1700" s="33">
        <f>MIN(CalcoliFV!$AN$7,CalcoliFV!$AO$7+MAX(0,180-AJ1700)+4)</f>
        <v>110</v>
      </c>
    </row>
    <row r="1701" spans="35:37" x14ac:dyDescent="0.3">
      <c r="AI1701" s="32">
        <f t="shared" si="64"/>
        <v>45362.749999995882</v>
      </c>
      <c r="AJ1701" s="33">
        <v>100</v>
      </c>
      <c r="AK1701" s="33">
        <f>MIN(CalcoliFV!$AN$7,CalcoliFV!$AO$7+MAX(0,180-AJ1701)+4)</f>
        <v>110</v>
      </c>
    </row>
    <row r="1702" spans="35:37" x14ac:dyDescent="0.3">
      <c r="AI1702" s="32">
        <f t="shared" si="64"/>
        <v>45362.791666662546</v>
      </c>
      <c r="AJ1702" s="33">
        <v>120</v>
      </c>
      <c r="AK1702" s="33">
        <f>MIN(CalcoliFV!$AN$7,CalcoliFV!$AO$7+MAX(0,180-AJ1702)+4)</f>
        <v>110</v>
      </c>
    </row>
    <row r="1703" spans="35:37" x14ac:dyDescent="0.3">
      <c r="AI1703" s="32">
        <f t="shared" si="64"/>
        <v>45362.83333332921</v>
      </c>
      <c r="AJ1703" s="33">
        <v>124.16</v>
      </c>
      <c r="AK1703" s="33">
        <f>MIN(CalcoliFV!$AN$7,CalcoliFV!$AO$7+MAX(0,180-AJ1703)+4)</f>
        <v>110</v>
      </c>
    </row>
    <row r="1704" spans="35:37" x14ac:dyDescent="0.3">
      <c r="AI1704" s="32">
        <f t="shared" si="64"/>
        <v>45362.874999995875</v>
      </c>
      <c r="AJ1704" s="33">
        <v>110.64</v>
      </c>
      <c r="AK1704" s="33">
        <f>MIN(CalcoliFV!$AN$7,CalcoliFV!$AO$7+MAX(0,180-AJ1704)+4)</f>
        <v>110</v>
      </c>
    </row>
    <row r="1705" spans="35:37" x14ac:dyDescent="0.3">
      <c r="AI1705" s="32">
        <f t="shared" si="64"/>
        <v>45362.916666662539</v>
      </c>
      <c r="AJ1705" s="33">
        <v>96.7</v>
      </c>
      <c r="AK1705" s="33">
        <f>MIN(CalcoliFV!$AN$7,CalcoliFV!$AO$7+MAX(0,180-AJ1705)+4)</f>
        <v>110</v>
      </c>
    </row>
    <row r="1706" spans="35:37" x14ac:dyDescent="0.3">
      <c r="AI1706" s="32">
        <f t="shared" si="64"/>
        <v>45362.958333329203</v>
      </c>
      <c r="AJ1706" s="33">
        <v>95.36</v>
      </c>
      <c r="AK1706" s="33">
        <f>MIN(CalcoliFV!$AN$7,CalcoliFV!$AO$7+MAX(0,180-AJ1706)+4)</f>
        <v>110</v>
      </c>
    </row>
    <row r="1707" spans="35:37" x14ac:dyDescent="0.3">
      <c r="AI1707" s="32">
        <f t="shared" si="64"/>
        <v>45362.999999995867</v>
      </c>
      <c r="AJ1707" s="33">
        <v>89.99</v>
      </c>
      <c r="AK1707" s="33">
        <f>MIN(CalcoliFV!$AN$7,CalcoliFV!$AO$7+MAX(0,180-AJ1707)+4)</f>
        <v>110</v>
      </c>
    </row>
    <row r="1708" spans="35:37" x14ac:dyDescent="0.3">
      <c r="AI1708" s="32">
        <f t="shared" si="64"/>
        <v>45363.041666662531</v>
      </c>
      <c r="AJ1708" s="33">
        <v>80</v>
      </c>
      <c r="AK1708" s="33">
        <f>MIN(CalcoliFV!$AN$7,CalcoliFV!$AO$7+MAX(0,180-AJ1708)+4)</f>
        <v>110</v>
      </c>
    </row>
    <row r="1709" spans="35:37" x14ac:dyDescent="0.3">
      <c r="AI1709" s="32">
        <f t="shared" si="64"/>
        <v>45363.083333329196</v>
      </c>
      <c r="AJ1709" s="33">
        <v>76.14</v>
      </c>
      <c r="AK1709" s="33">
        <f>MIN(CalcoliFV!$AN$7,CalcoliFV!$AO$7+MAX(0,180-AJ1709)+4)</f>
        <v>110</v>
      </c>
    </row>
    <row r="1710" spans="35:37" x14ac:dyDescent="0.3">
      <c r="AI1710" s="32">
        <f t="shared" si="64"/>
        <v>45363.12499999586</v>
      </c>
      <c r="AJ1710" s="33">
        <v>72.3</v>
      </c>
      <c r="AK1710" s="33">
        <f>MIN(CalcoliFV!$AN$7,CalcoliFV!$AO$7+MAX(0,180-AJ1710)+4)</f>
        <v>110</v>
      </c>
    </row>
    <row r="1711" spans="35:37" x14ac:dyDescent="0.3">
      <c r="AI1711" s="32">
        <f t="shared" si="64"/>
        <v>45363.166666662524</v>
      </c>
      <c r="AJ1711" s="33">
        <v>71.95</v>
      </c>
      <c r="AK1711" s="33">
        <f>MIN(CalcoliFV!$AN$7,CalcoliFV!$AO$7+MAX(0,180-AJ1711)+4)</f>
        <v>110</v>
      </c>
    </row>
    <row r="1712" spans="35:37" x14ac:dyDescent="0.3">
      <c r="AI1712" s="32">
        <f t="shared" si="64"/>
        <v>45363.208333329188</v>
      </c>
      <c r="AJ1712" s="33">
        <v>71.2</v>
      </c>
      <c r="AK1712" s="33">
        <f>MIN(CalcoliFV!$AN$7,CalcoliFV!$AO$7+MAX(0,180-AJ1712)+4)</f>
        <v>110</v>
      </c>
    </row>
    <row r="1713" spans="35:37" x14ac:dyDescent="0.3">
      <c r="AI1713" s="32">
        <f t="shared" si="64"/>
        <v>45363.249999995853</v>
      </c>
      <c r="AJ1713" s="33">
        <v>76.3</v>
      </c>
      <c r="AK1713" s="33">
        <f>MIN(CalcoliFV!$AN$7,CalcoliFV!$AO$7+MAX(0,180-AJ1713)+4)</f>
        <v>110</v>
      </c>
    </row>
    <row r="1714" spans="35:37" x14ac:dyDescent="0.3">
      <c r="AI1714" s="32">
        <f t="shared" si="64"/>
        <v>45363.291666662517</v>
      </c>
      <c r="AJ1714" s="33">
        <v>93.57</v>
      </c>
      <c r="AK1714" s="33">
        <f>MIN(CalcoliFV!$AN$7,CalcoliFV!$AO$7+MAX(0,180-AJ1714)+4)</f>
        <v>110</v>
      </c>
    </row>
    <row r="1715" spans="35:37" x14ac:dyDescent="0.3">
      <c r="AI1715" s="32">
        <f t="shared" si="64"/>
        <v>45363.333333329181</v>
      </c>
      <c r="AJ1715" s="33">
        <v>95.099760000000003</v>
      </c>
      <c r="AK1715" s="33">
        <f>MIN(CalcoliFV!$AN$7,CalcoliFV!$AO$7+MAX(0,180-AJ1715)+4)</f>
        <v>110</v>
      </c>
    </row>
    <row r="1716" spans="35:37" x14ac:dyDescent="0.3">
      <c r="AI1716" s="32">
        <f t="shared" si="64"/>
        <v>45363.374999995845</v>
      </c>
      <c r="AJ1716" s="33">
        <v>100.40362</v>
      </c>
      <c r="AK1716" s="33">
        <f>MIN(CalcoliFV!$AN$7,CalcoliFV!$AO$7+MAX(0,180-AJ1716)+4)</f>
        <v>110</v>
      </c>
    </row>
    <row r="1717" spans="35:37" x14ac:dyDescent="0.3">
      <c r="AI1717" s="32">
        <f t="shared" si="64"/>
        <v>45363.41666666251</v>
      </c>
      <c r="AJ1717" s="33">
        <v>93.57</v>
      </c>
      <c r="AK1717" s="33">
        <f>MIN(CalcoliFV!$AN$7,CalcoliFV!$AO$7+MAX(0,180-AJ1717)+4)</f>
        <v>110</v>
      </c>
    </row>
    <row r="1718" spans="35:37" x14ac:dyDescent="0.3">
      <c r="AI1718" s="32">
        <f t="shared" si="64"/>
        <v>45363.458333329174</v>
      </c>
      <c r="AJ1718" s="33">
        <v>82.63</v>
      </c>
      <c r="AK1718" s="33">
        <f>MIN(CalcoliFV!$AN$7,CalcoliFV!$AO$7+MAX(0,180-AJ1718)+4)</f>
        <v>110</v>
      </c>
    </row>
    <row r="1719" spans="35:37" x14ac:dyDescent="0.3">
      <c r="AI1719" s="32">
        <f t="shared" si="64"/>
        <v>45363.499999995838</v>
      </c>
      <c r="AJ1719" s="33">
        <v>77.44</v>
      </c>
      <c r="AK1719" s="33">
        <f>MIN(CalcoliFV!$AN$7,CalcoliFV!$AO$7+MAX(0,180-AJ1719)+4)</f>
        <v>110</v>
      </c>
    </row>
    <row r="1720" spans="35:37" x14ac:dyDescent="0.3">
      <c r="AI1720" s="32">
        <f t="shared" si="64"/>
        <v>45363.541666662502</v>
      </c>
      <c r="AJ1720" s="33">
        <v>73.635419999999996</v>
      </c>
      <c r="AK1720" s="33">
        <f>MIN(CalcoliFV!$AN$7,CalcoliFV!$AO$7+MAX(0,180-AJ1720)+4)</f>
        <v>110</v>
      </c>
    </row>
    <row r="1721" spans="35:37" x14ac:dyDescent="0.3">
      <c r="AI1721" s="32">
        <f t="shared" si="64"/>
        <v>45363.583333329167</v>
      </c>
      <c r="AJ1721" s="33">
        <v>74.095830000000007</v>
      </c>
      <c r="AK1721" s="33">
        <f>MIN(CalcoliFV!$AN$7,CalcoliFV!$AO$7+MAX(0,180-AJ1721)+4)</f>
        <v>110</v>
      </c>
    </row>
    <row r="1722" spans="35:37" x14ac:dyDescent="0.3">
      <c r="AI1722" s="32">
        <f t="shared" si="64"/>
        <v>45363.624999995831</v>
      </c>
      <c r="AJ1722" s="33">
        <v>76.2</v>
      </c>
      <c r="AK1722" s="33">
        <f>MIN(CalcoliFV!$AN$7,CalcoliFV!$AO$7+MAX(0,180-AJ1722)+4)</f>
        <v>110</v>
      </c>
    </row>
    <row r="1723" spans="35:37" x14ac:dyDescent="0.3">
      <c r="AI1723" s="32">
        <f t="shared" si="64"/>
        <v>45363.666666662495</v>
      </c>
      <c r="AJ1723" s="33">
        <v>83.21942</v>
      </c>
      <c r="AK1723" s="33">
        <f>MIN(CalcoliFV!$AN$7,CalcoliFV!$AO$7+MAX(0,180-AJ1723)+4)</f>
        <v>110</v>
      </c>
    </row>
    <row r="1724" spans="35:37" x14ac:dyDescent="0.3">
      <c r="AI1724" s="32">
        <f t="shared" si="64"/>
        <v>45363.708333329159</v>
      </c>
      <c r="AJ1724" s="33">
        <v>93.71</v>
      </c>
      <c r="AK1724" s="33">
        <f>MIN(CalcoliFV!$AN$7,CalcoliFV!$AO$7+MAX(0,180-AJ1724)+4)</f>
        <v>110</v>
      </c>
    </row>
    <row r="1725" spans="35:37" x14ac:dyDescent="0.3">
      <c r="AI1725" s="32">
        <f t="shared" si="64"/>
        <v>45363.749999995824</v>
      </c>
      <c r="AJ1725" s="33">
        <v>99.5</v>
      </c>
      <c r="AK1725" s="33">
        <f>MIN(CalcoliFV!$AN$7,CalcoliFV!$AO$7+MAX(0,180-AJ1725)+4)</f>
        <v>110</v>
      </c>
    </row>
    <row r="1726" spans="35:37" x14ac:dyDescent="0.3">
      <c r="AI1726" s="32">
        <f t="shared" si="64"/>
        <v>45363.791666662488</v>
      </c>
      <c r="AJ1726" s="33">
        <v>122.39697</v>
      </c>
      <c r="AK1726" s="33">
        <f>MIN(CalcoliFV!$AN$7,CalcoliFV!$AO$7+MAX(0,180-AJ1726)+4)</f>
        <v>110</v>
      </c>
    </row>
    <row r="1727" spans="35:37" x14ac:dyDescent="0.3">
      <c r="AI1727" s="32">
        <f t="shared" si="64"/>
        <v>45363.833333329152</v>
      </c>
      <c r="AJ1727" s="33">
        <v>119.53231</v>
      </c>
      <c r="AK1727" s="33">
        <f>MIN(CalcoliFV!$AN$7,CalcoliFV!$AO$7+MAX(0,180-AJ1727)+4)</f>
        <v>110</v>
      </c>
    </row>
    <row r="1728" spans="35:37" x14ac:dyDescent="0.3">
      <c r="AI1728" s="32">
        <f t="shared" si="64"/>
        <v>45363.874999995816</v>
      </c>
      <c r="AJ1728" s="33">
        <v>102</v>
      </c>
      <c r="AK1728" s="33">
        <f>MIN(CalcoliFV!$AN$7,CalcoliFV!$AO$7+MAX(0,180-AJ1728)+4)</f>
        <v>110</v>
      </c>
    </row>
    <row r="1729" spans="35:37" x14ac:dyDescent="0.3">
      <c r="AI1729" s="32">
        <f t="shared" si="64"/>
        <v>45363.916666662481</v>
      </c>
      <c r="AJ1729" s="33">
        <v>95</v>
      </c>
      <c r="AK1729" s="33">
        <f>MIN(CalcoliFV!$AN$7,CalcoliFV!$AO$7+MAX(0,180-AJ1729)+4)</f>
        <v>110</v>
      </c>
    </row>
    <row r="1730" spans="35:37" x14ac:dyDescent="0.3">
      <c r="AI1730" s="32">
        <f t="shared" si="64"/>
        <v>45363.958333329145</v>
      </c>
      <c r="AJ1730" s="33">
        <v>93.57</v>
      </c>
      <c r="AK1730" s="33">
        <f>MIN(CalcoliFV!$AN$7,CalcoliFV!$AO$7+MAX(0,180-AJ1730)+4)</f>
        <v>110</v>
      </c>
    </row>
    <row r="1731" spans="35:37" x14ac:dyDescent="0.3">
      <c r="AI1731" s="32">
        <f t="shared" si="64"/>
        <v>45363.999999995809</v>
      </c>
      <c r="AJ1731" s="33">
        <v>90.08</v>
      </c>
      <c r="AK1731" s="33">
        <f>MIN(CalcoliFV!$AN$7,CalcoliFV!$AO$7+MAX(0,180-AJ1731)+4)</f>
        <v>110</v>
      </c>
    </row>
    <row r="1732" spans="35:37" x14ac:dyDescent="0.3">
      <c r="AI1732" s="32">
        <f t="shared" si="64"/>
        <v>45364.041666662473</v>
      </c>
      <c r="AJ1732" s="33">
        <v>86.47</v>
      </c>
      <c r="AK1732" s="33">
        <f>MIN(CalcoliFV!$AN$7,CalcoliFV!$AO$7+MAX(0,180-AJ1732)+4)</f>
        <v>110</v>
      </c>
    </row>
    <row r="1733" spans="35:37" x14ac:dyDescent="0.3">
      <c r="AI1733" s="32">
        <f t="shared" ref="AI1733:AI1796" si="65">AI1732+1/24</f>
        <v>45364.083333329138</v>
      </c>
      <c r="AJ1733" s="33">
        <v>77.14</v>
      </c>
      <c r="AK1733" s="33">
        <f>MIN(CalcoliFV!$AN$7,CalcoliFV!$AO$7+MAX(0,180-AJ1733)+4)</f>
        <v>110</v>
      </c>
    </row>
    <row r="1734" spans="35:37" x14ac:dyDescent="0.3">
      <c r="AI1734" s="32">
        <f t="shared" si="65"/>
        <v>45364.124999995802</v>
      </c>
      <c r="AJ1734" s="33">
        <v>76.41</v>
      </c>
      <c r="AK1734" s="33">
        <f>MIN(CalcoliFV!$AN$7,CalcoliFV!$AO$7+MAX(0,180-AJ1734)+4)</f>
        <v>110</v>
      </c>
    </row>
    <row r="1735" spans="35:37" x14ac:dyDescent="0.3">
      <c r="AI1735" s="32">
        <f t="shared" si="65"/>
        <v>45364.166666662466</v>
      </c>
      <c r="AJ1735" s="33">
        <v>76.41</v>
      </c>
      <c r="AK1735" s="33">
        <f>MIN(CalcoliFV!$AN$7,CalcoliFV!$AO$7+MAX(0,180-AJ1735)+4)</f>
        <v>110</v>
      </c>
    </row>
    <row r="1736" spans="35:37" x14ac:dyDescent="0.3">
      <c r="AI1736" s="32">
        <f t="shared" si="65"/>
        <v>45364.20833332913</v>
      </c>
      <c r="AJ1736" s="33">
        <v>77</v>
      </c>
      <c r="AK1736" s="33">
        <f>MIN(CalcoliFV!$AN$7,CalcoliFV!$AO$7+MAX(0,180-AJ1736)+4)</f>
        <v>110</v>
      </c>
    </row>
    <row r="1737" spans="35:37" x14ac:dyDescent="0.3">
      <c r="AI1737" s="32">
        <f t="shared" si="65"/>
        <v>45364.249999995794</v>
      </c>
      <c r="AJ1737" s="33">
        <v>89</v>
      </c>
      <c r="AK1737" s="33">
        <f>MIN(CalcoliFV!$AN$7,CalcoliFV!$AO$7+MAX(0,180-AJ1737)+4)</f>
        <v>110</v>
      </c>
    </row>
    <row r="1738" spans="35:37" x14ac:dyDescent="0.3">
      <c r="AI1738" s="32">
        <f t="shared" si="65"/>
        <v>45364.291666662459</v>
      </c>
      <c r="AJ1738" s="33">
        <v>100</v>
      </c>
      <c r="AK1738" s="33">
        <f>MIN(CalcoliFV!$AN$7,CalcoliFV!$AO$7+MAX(0,180-AJ1738)+4)</f>
        <v>110</v>
      </c>
    </row>
    <row r="1739" spans="35:37" x14ac:dyDescent="0.3">
      <c r="AI1739" s="32">
        <f t="shared" si="65"/>
        <v>45364.333333329123</v>
      </c>
      <c r="AJ1739" s="33">
        <v>108.65</v>
      </c>
      <c r="AK1739" s="33">
        <f>MIN(CalcoliFV!$AN$7,CalcoliFV!$AO$7+MAX(0,180-AJ1739)+4)</f>
        <v>110</v>
      </c>
    </row>
    <row r="1740" spans="35:37" x14ac:dyDescent="0.3">
      <c r="AI1740" s="32">
        <f t="shared" si="65"/>
        <v>45364.374999995787</v>
      </c>
      <c r="AJ1740" s="33">
        <v>108.65</v>
      </c>
      <c r="AK1740" s="33">
        <f>MIN(CalcoliFV!$AN$7,CalcoliFV!$AO$7+MAX(0,180-AJ1740)+4)</f>
        <v>110</v>
      </c>
    </row>
    <row r="1741" spans="35:37" x14ac:dyDescent="0.3">
      <c r="AI1741" s="32">
        <f t="shared" si="65"/>
        <v>45364.416666662451</v>
      </c>
      <c r="AJ1741" s="33">
        <v>94</v>
      </c>
      <c r="AK1741" s="33">
        <f>MIN(CalcoliFV!$AN$7,CalcoliFV!$AO$7+MAX(0,180-AJ1741)+4)</f>
        <v>110</v>
      </c>
    </row>
    <row r="1742" spans="35:37" x14ac:dyDescent="0.3">
      <c r="AI1742" s="32">
        <f t="shared" si="65"/>
        <v>45364.458333329116</v>
      </c>
      <c r="AJ1742" s="33">
        <v>85.87</v>
      </c>
      <c r="AK1742" s="33">
        <f>MIN(CalcoliFV!$AN$7,CalcoliFV!$AO$7+MAX(0,180-AJ1742)+4)</f>
        <v>110</v>
      </c>
    </row>
    <row r="1743" spans="35:37" x14ac:dyDescent="0.3">
      <c r="AI1743" s="32">
        <f t="shared" si="65"/>
        <v>45364.49999999578</v>
      </c>
      <c r="AJ1743" s="33">
        <v>71.900000000000006</v>
      </c>
      <c r="AK1743" s="33">
        <f>MIN(CalcoliFV!$AN$7,CalcoliFV!$AO$7+MAX(0,180-AJ1743)+4)</f>
        <v>110</v>
      </c>
    </row>
    <row r="1744" spans="35:37" x14ac:dyDescent="0.3">
      <c r="AI1744" s="32">
        <f t="shared" si="65"/>
        <v>45364.541666662444</v>
      </c>
      <c r="AJ1744" s="33">
        <v>70.209999999999994</v>
      </c>
      <c r="AK1744" s="33">
        <f>MIN(CalcoliFV!$AN$7,CalcoliFV!$AO$7+MAX(0,180-AJ1744)+4)</f>
        <v>110</v>
      </c>
    </row>
    <row r="1745" spans="35:37" x14ac:dyDescent="0.3">
      <c r="AI1745" s="32">
        <f t="shared" si="65"/>
        <v>45364.583333329108</v>
      </c>
      <c r="AJ1745" s="33">
        <v>70</v>
      </c>
      <c r="AK1745" s="33">
        <f>MIN(CalcoliFV!$AN$7,CalcoliFV!$AO$7+MAX(0,180-AJ1745)+4)</f>
        <v>110</v>
      </c>
    </row>
    <row r="1746" spans="35:37" x14ac:dyDescent="0.3">
      <c r="AI1746" s="32">
        <f t="shared" si="65"/>
        <v>45364.624999995773</v>
      </c>
      <c r="AJ1746" s="33">
        <v>80.23</v>
      </c>
      <c r="AK1746" s="33">
        <f>MIN(CalcoliFV!$AN$7,CalcoliFV!$AO$7+MAX(0,180-AJ1746)+4)</f>
        <v>110</v>
      </c>
    </row>
    <row r="1747" spans="35:37" x14ac:dyDescent="0.3">
      <c r="AI1747" s="32">
        <f t="shared" si="65"/>
        <v>45364.666666662437</v>
      </c>
      <c r="AJ1747" s="33">
        <v>89</v>
      </c>
      <c r="AK1747" s="33">
        <f>MIN(CalcoliFV!$AN$7,CalcoliFV!$AO$7+MAX(0,180-AJ1747)+4)</f>
        <v>110</v>
      </c>
    </row>
    <row r="1748" spans="35:37" x14ac:dyDescent="0.3">
      <c r="AI1748" s="32">
        <f t="shared" si="65"/>
        <v>45364.708333329101</v>
      </c>
      <c r="AJ1748" s="33">
        <v>92</v>
      </c>
      <c r="AK1748" s="33">
        <f>MIN(CalcoliFV!$AN$7,CalcoliFV!$AO$7+MAX(0,180-AJ1748)+4)</f>
        <v>110</v>
      </c>
    </row>
    <row r="1749" spans="35:37" x14ac:dyDescent="0.3">
      <c r="AI1749" s="32">
        <f t="shared" si="65"/>
        <v>45364.749999995765</v>
      </c>
      <c r="AJ1749" s="33">
        <v>115</v>
      </c>
      <c r="AK1749" s="33">
        <f>MIN(CalcoliFV!$AN$7,CalcoliFV!$AO$7+MAX(0,180-AJ1749)+4)</f>
        <v>110</v>
      </c>
    </row>
    <row r="1750" spans="35:37" x14ac:dyDescent="0.3">
      <c r="AI1750" s="32">
        <f t="shared" si="65"/>
        <v>45364.79166666243</v>
      </c>
      <c r="AJ1750" s="33">
        <v>119.76</v>
      </c>
      <c r="AK1750" s="33">
        <f>MIN(CalcoliFV!$AN$7,CalcoliFV!$AO$7+MAX(0,180-AJ1750)+4)</f>
        <v>110</v>
      </c>
    </row>
    <row r="1751" spans="35:37" x14ac:dyDescent="0.3">
      <c r="AI1751" s="32">
        <f t="shared" si="65"/>
        <v>45364.833333329094</v>
      </c>
      <c r="AJ1751" s="33">
        <v>122.04</v>
      </c>
      <c r="AK1751" s="33">
        <f>MIN(CalcoliFV!$AN$7,CalcoliFV!$AO$7+MAX(0,180-AJ1751)+4)</f>
        <v>110</v>
      </c>
    </row>
    <row r="1752" spans="35:37" x14ac:dyDescent="0.3">
      <c r="AI1752" s="32">
        <f t="shared" si="65"/>
        <v>45364.874999995758</v>
      </c>
      <c r="AJ1752" s="33">
        <v>105.25</v>
      </c>
      <c r="AK1752" s="33">
        <f>MIN(CalcoliFV!$AN$7,CalcoliFV!$AO$7+MAX(0,180-AJ1752)+4)</f>
        <v>110</v>
      </c>
    </row>
    <row r="1753" spans="35:37" x14ac:dyDescent="0.3">
      <c r="AI1753" s="32">
        <f t="shared" si="65"/>
        <v>45364.916666662422</v>
      </c>
      <c r="AJ1753" s="33">
        <v>95.27</v>
      </c>
      <c r="AK1753" s="33">
        <f>MIN(CalcoliFV!$AN$7,CalcoliFV!$AO$7+MAX(0,180-AJ1753)+4)</f>
        <v>110</v>
      </c>
    </row>
    <row r="1754" spans="35:37" x14ac:dyDescent="0.3">
      <c r="AI1754" s="32">
        <f t="shared" si="65"/>
        <v>45364.958333329087</v>
      </c>
      <c r="AJ1754" s="33">
        <v>92.89</v>
      </c>
      <c r="AK1754" s="33">
        <f>MIN(CalcoliFV!$AN$7,CalcoliFV!$AO$7+MAX(0,180-AJ1754)+4)</f>
        <v>110</v>
      </c>
    </row>
    <row r="1755" spans="35:37" x14ac:dyDescent="0.3">
      <c r="AI1755" s="32">
        <f t="shared" si="65"/>
        <v>45364.999999995751</v>
      </c>
      <c r="AJ1755" s="33">
        <v>91.81</v>
      </c>
      <c r="AK1755" s="33">
        <f>MIN(CalcoliFV!$AN$7,CalcoliFV!$AO$7+MAX(0,180-AJ1755)+4)</f>
        <v>110</v>
      </c>
    </row>
    <row r="1756" spans="35:37" x14ac:dyDescent="0.3">
      <c r="AI1756" s="32">
        <f t="shared" si="65"/>
        <v>45365.041666662415</v>
      </c>
      <c r="AJ1756" s="33">
        <v>91.83</v>
      </c>
      <c r="AK1756" s="33">
        <f>MIN(CalcoliFV!$AN$7,CalcoliFV!$AO$7+MAX(0,180-AJ1756)+4)</f>
        <v>110</v>
      </c>
    </row>
    <row r="1757" spans="35:37" x14ac:dyDescent="0.3">
      <c r="AI1757" s="32">
        <f t="shared" si="65"/>
        <v>45365.083333329079</v>
      </c>
      <c r="AJ1757" s="33">
        <v>90.66</v>
      </c>
      <c r="AK1757" s="33">
        <f>MIN(CalcoliFV!$AN$7,CalcoliFV!$AO$7+MAX(0,180-AJ1757)+4)</f>
        <v>110</v>
      </c>
    </row>
    <row r="1758" spans="35:37" x14ac:dyDescent="0.3">
      <c r="AI1758" s="32">
        <f t="shared" si="65"/>
        <v>45365.124999995744</v>
      </c>
      <c r="AJ1758" s="33">
        <v>89.44</v>
      </c>
      <c r="AK1758" s="33">
        <f>MIN(CalcoliFV!$AN$7,CalcoliFV!$AO$7+MAX(0,180-AJ1758)+4)</f>
        <v>110</v>
      </c>
    </row>
    <row r="1759" spans="35:37" x14ac:dyDescent="0.3">
      <c r="AI1759" s="32">
        <f t="shared" si="65"/>
        <v>45365.166666662408</v>
      </c>
      <c r="AJ1759" s="33">
        <v>88.05</v>
      </c>
      <c r="AK1759" s="33">
        <f>MIN(CalcoliFV!$AN$7,CalcoliFV!$AO$7+MAX(0,180-AJ1759)+4)</f>
        <v>110</v>
      </c>
    </row>
    <row r="1760" spans="35:37" x14ac:dyDescent="0.3">
      <c r="AI1760" s="32">
        <f t="shared" si="65"/>
        <v>45365.208333329072</v>
      </c>
      <c r="AJ1760" s="33">
        <v>89</v>
      </c>
      <c r="AK1760" s="33">
        <f>MIN(CalcoliFV!$AN$7,CalcoliFV!$AO$7+MAX(0,180-AJ1760)+4)</f>
        <v>110</v>
      </c>
    </row>
    <row r="1761" spans="35:37" x14ac:dyDescent="0.3">
      <c r="AI1761" s="32">
        <f t="shared" si="65"/>
        <v>45365.249999995736</v>
      </c>
      <c r="AJ1761" s="33">
        <v>91.07</v>
      </c>
      <c r="AK1761" s="33">
        <f>MIN(CalcoliFV!$AN$7,CalcoliFV!$AO$7+MAX(0,180-AJ1761)+4)</f>
        <v>110</v>
      </c>
    </row>
    <row r="1762" spans="35:37" x14ac:dyDescent="0.3">
      <c r="AI1762" s="32">
        <f t="shared" si="65"/>
        <v>45365.291666662401</v>
      </c>
      <c r="AJ1762" s="33">
        <v>115.66</v>
      </c>
      <c r="AK1762" s="33">
        <f>MIN(CalcoliFV!$AN$7,CalcoliFV!$AO$7+MAX(0,180-AJ1762)+4)</f>
        <v>110</v>
      </c>
    </row>
    <row r="1763" spans="35:37" x14ac:dyDescent="0.3">
      <c r="AI1763" s="32">
        <f t="shared" si="65"/>
        <v>45365.333333329065</v>
      </c>
      <c r="AJ1763" s="33">
        <v>116.44</v>
      </c>
      <c r="AK1763" s="33">
        <f>MIN(CalcoliFV!$AN$7,CalcoliFV!$AO$7+MAX(0,180-AJ1763)+4)</f>
        <v>110</v>
      </c>
    </row>
    <row r="1764" spans="35:37" x14ac:dyDescent="0.3">
      <c r="AI1764" s="32">
        <f t="shared" si="65"/>
        <v>45365.374999995729</v>
      </c>
      <c r="AJ1764" s="33">
        <v>112.44</v>
      </c>
      <c r="AK1764" s="33">
        <f>MIN(CalcoliFV!$AN$7,CalcoliFV!$AO$7+MAX(0,180-AJ1764)+4)</f>
        <v>110</v>
      </c>
    </row>
    <row r="1765" spans="35:37" x14ac:dyDescent="0.3">
      <c r="AI1765" s="32">
        <f t="shared" si="65"/>
        <v>45365.416666662393</v>
      </c>
      <c r="AJ1765" s="33">
        <v>100</v>
      </c>
      <c r="AK1765" s="33">
        <f>MIN(CalcoliFV!$AN$7,CalcoliFV!$AO$7+MAX(0,180-AJ1765)+4)</f>
        <v>110</v>
      </c>
    </row>
    <row r="1766" spans="35:37" x14ac:dyDescent="0.3">
      <c r="AI1766" s="32">
        <f t="shared" si="65"/>
        <v>45365.458333329057</v>
      </c>
      <c r="AJ1766" s="33">
        <v>89.01</v>
      </c>
      <c r="AK1766" s="33">
        <f>MIN(CalcoliFV!$AN$7,CalcoliFV!$AO$7+MAX(0,180-AJ1766)+4)</f>
        <v>110</v>
      </c>
    </row>
    <row r="1767" spans="35:37" x14ac:dyDescent="0.3">
      <c r="AI1767" s="32">
        <f t="shared" si="65"/>
        <v>45365.499999995722</v>
      </c>
      <c r="AJ1767" s="33">
        <v>82.94</v>
      </c>
      <c r="AK1767" s="33">
        <f>MIN(CalcoliFV!$AN$7,CalcoliFV!$AO$7+MAX(0,180-AJ1767)+4)</f>
        <v>110</v>
      </c>
    </row>
    <row r="1768" spans="35:37" x14ac:dyDescent="0.3">
      <c r="AI1768" s="32">
        <f t="shared" si="65"/>
        <v>45365.541666662386</v>
      </c>
      <c r="AJ1768" s="33">
        <v>74.16</v>
      </c>
      <c r="AK1768" s="33">
        <f>MIN(CalcoliFV!$AN$7,CalcoliFV!$AO$7+MAX(0,180-AJ1768)+4)</f>
        <v>110</v>
      </c>
    </row>
    <row r="1769" spans="35:37" x14ac:dyDescent="0.3">
      <c r="AI1769" s="32">
        <f t="shared" si="65"/>
        <v>45365.58333332905</v>
      </c>
      <c r="AJ1769" s="33">
        <v>75.66</v>
      </c>
      <c r="AK1769" s="33">
        <f>MIN(CalcoliFV!$AN$7,CalcoliFV!$AO$7+MAX(0,180-AJ1769)+4)</f>
        <v>110</v>
      </c>
    </row>
    <row r="1770" spans="35:37" x14ac:dyDescent="0.3">
      <c r="AI1770" s="32">
        <f t="shared" si="65"/>
        <v>45365.624999995714</v>
      </c>
      <c r="AJ1770" s="33">
        <v>83</v>
      </c>
      <c r="AK1770" s="33">
        <f>MIN(CalcoliFV!$AN$7,CalcoliFV!$AO$7+MAX(0,180-AJ1770)+4)</f>
        <v>110</v>
      </c>
    </row>
    <row r="1771" spans="35:37" x14ac:dyDescent="0.3">
      <c r="AI1771" s="32">
        <f t="shared" si="65"/>
        <v>45365.666666662379</v>
      </c>
      <c r="AJ1771" s="33">
        <v>89.69</v>
      </c>
      <c r="AK1771" s="33">
        <f>MIN(CalcoliFV!$AN$7,CalcoliFV!$AO$7+MAX(0,180-AJ1771)+4)</f>
        <v>110</v>
      </c>
    </row>
    <row r="1772" spans="35:37" x14ac:dyDescent="0.3">
      <c r="AI1772" s="32">
        <f t="shared" si="65"/>
        <v>45365.708333329043</v>
      </c>
      <c r="AJ1772" s="33">
        <v>93.57</v>
      </c>
      <c r="AK1772" s="33">
        <f>MIN(CalcoliFV!$AN$7,CalcoliFV!$AO$7+MAX(0,180-AJ1772)+4)</f>
        <v>110</v>
      </c>
    </row>
    <row r="1773" spans="35:37" x14ac:dyDescent="0.3">
      <c r="AI1773" s="32">
        <f t="shared" si="65"/>
        <v>45365.749999995707</v>
      </c>
      <c r="AJ1773" s="33">
        <v>100.57</v>
      </c>
      <c r="AK1773" s="33">
        <f>MIN(CalcoliFV!$AN$7,CalcoliFV!$AO$7+MAX(0,180-AJ1773)+4)</f>
        <v>110</v>
      </c>
    </row>
    <row r="1774" spans="35:37" x14ac:dyDescent="0.3">
      <c r="AI1774" s="32">
        <f t="shared" si="65"/>
        <v>45365.791666662371</v>
      </c>
      <c r="AJ1774" s="33">
        <v>114.77046</v>
      </c>
      <c r="AK1774" s="33">
        <f>MIN(CalcoliFV!$AN$7,CalcoliFV!$AO$7+MAX(0,180-AJ1774)+4)</f>
        <v>110</v>
      </c>
    </row>
    <row r="1775" spans="35:37" x14ac:dyDescent="0.3">
      <c r="AI1775" s="32">
        <f t="shared" si="65"/>
        <v>45365.833333329036</v>
      </c>
      <c r="AJ1775" s="33">
        <v>120.63</v>
      </c>
      <c r="AK1775" s="33">
        <f>MIN(CalcoliFV!$AN$7,CalcoliFV!$AO$7+MAX(0,180-AJ1775)+4)</f>
        <v>110</v>
      </c>
    </row>
    <row r="1776" spans="35:37" x14ac:dyDescent="0.3">
      <c r="AI1776" s="32">
        <f t="shared" si="65"/>
        <v>45365.8749999957</v>
      </c>
      <c r="AJ1776" s="33">
        <v>103</v>
      </c>
      <c r="AK1776" s="33">
        <f>MIN(CalcoliFV!$AN$7,CalcoliFV!$AO$7+MAX(0,180-AJ1776)+4)</f>
        <v>110</v>
      </c>
    </row>
    <row r="1777" spans="35:37" x14ac:dyDescent="0.3">
      <c r="AI1777" s="32">
        <f t="shared" si="65"/>
        <v>45365.916666662364</v>
      </c>
      <c r="AJ1777" s="33">
        <v>98</v>
      </c>
      <c r="AK1777" s="33">
        <f>MIN(CalcoliFV!$AN$7,CalcoliFV!$AO$7+MAX(0,180-AJ1777)+4)</f>
        <v>110</v>
      </c>
    </row>
    <row r="1778" spans="35:37" x14ac:dyDescent="0.3">
      <c r="AI1778" s="32">
        <f t="shared" si="65"/>
        <v>45365.958333329028</v>
      </c>
      <c r="AJ1778" s="33">
        <v>91.07</v>
      </c>
      <c r="AK1778" s="33">
        <f>MIN(CalcoliFV!$AN$7,CalcoliFV!$AO$7+MAX(0,180-AJ1778)+4)</f>
        <v>110</v>
      </c>
    </row>
    <row r="1779" spans="35:37" x14ac:dyDescent="0.3">
      <c r="AI1779" s="32">
        <f t="shared" si="65"/>
        <v>45365.999999995693</v>
      </c>
      <c r="AJ1779" s="33">
        <v>90.56</v>
      </c>
      <c r="AK1779" s="33">
        <f>MIN(CalcoliFV!$AN$7,CalcoliFV!$AO$7+MAX(0,180-AJ1779)+4)</f>
        <v>110</v>
      </c>
    </row>
    <row r="1780" spans="35:37" x14ac:dyDescent="0.3">
      <c r="AI1780" s="32">
        <f t="shared" si="65"/>
        <v>45366.041666662357</v>
      </c>
      <c r="AJ1780" s="33">
        <v>90</v>
      </c>
      <c r="AK1780" s="33">
        <f>MIN(CalcoliFV!$AN$7,CalcoliFV!$AO$7+MAX(0,180-AJ1780)+4)</f>
        <v>110</v>
      </c>
    </row>
    <row r="1781" spans="35:37" x14ac:dyDescent="0.3">
      <c r="AI1781" s="32">
        <f t="shared" si="65"/>
        <v>45366.083333329021</v>
      </c>
      <c r="AJ1781" s="33">
        <v>78.23</v>
      </c>
      <c r="AK1781" s="33">
        <f>MIN(CalcoliFV!$AN$7,CalcoliFV!$AO$7+MAX(0,180-AJ1781)+4)</f>
        <v>110</v>
      </c>
    </row>
    <row r="1782" spans="35:37" x14ac:dyDescent="0.3">
      <c r="AI1782" s="32">
        <f t="shared" si="65"/>
        <v>45366.124999995685</v>
      </c>
      <c r="AJ1782" s="33">
        <v>74.2</v>
      </c>
      <c r="AK1782" s="33">
        <f>MIN(CalcoliFV!$AN$7,CalcoliFV!$AO$7+MAX(0,180-AJ1782)+4)</f>
        <v>110</v>
      </c>
    </row>
    <row r="1783" spans="35:37" x14ac:dyDescent="0.3">
      <c r="AI1783" s="32">
        <f t="shared" si="65"/>
        <v>45366.16666666235</v>
      </c>
      <c r="AJ1783" s="33">
        <v>74.25</v>
      </c>
      <c r="AK1783" s="33">
        <f>MIN(CalcoliFV!$AN$7,CalcoliFV!$AO$7+MAX(0,180-AJ1783)+4)</f>
        <v>110</v>
      </c>
    </row>
    <row r="1784" spans="35:37" x14ac:dyDescent="0.3">
      <c r="AI1784" s="32">
        <f t="shared" si="65"/>
        <v>45366.208333329014</v>
      </c>
      <c r="AJ1784" s="33">
        <v>76</v>
      </c>
      <c r="AK1784" s="33">
        <f>MIN(CalcoliFV!$AN$7,CalcoliFV!$AO$7+MAX(0,180-AJ1784)+4)</f>
        <v>110</v>
      </c>
    </row>
    <row r="1785" spans="35:37" x14ac:dyDescent="0.3">
      <c r="AI1785" s="32">
        <f t="shared" si="65"/>
        <v>45366.249999995678</v>
      </c>
      <c r="AJ1785" s="33">
        <v>85</v>
      </c>
      <c r="AK1785" s="33">
        <f>MIN(CalcoliFV!$AN$7,CalcoliFV!$AO$7+MAX(0,180-AJ1785)+4)</f>
        <v>110</v>
      </c>
    </row>
    <row r="1786" spans="35:37" x14ac:dyDescent="0.3">
      <c r="AI1786" s="32">
        <f t="shared" si="65"/>
        <v>45366.291666662342</v>
      </c>
      <c r="AJ1786" s="33">
        <v>95.66</v>
      </c>
      <c r="AK1786" s="33">
        <f>MIN(CalcoliFV!$AN$7,CalcoliFV!$AO$7+MAX(0,180-AJ1786)+4)</f>
        <v>110</v>
      </c>
    </row>
    <row r="1787" spans="35:37" x14ac:dyDescent="0.3">
      <c r="AI1787" s="32">
        <f t="shared" si="65"/>
        <v>45366.333333329007</v>
      </c>
      <c r="AJ1787" s="33">
        <v>99.98</v>
      </c>
      <c r="AK1787" s="33">
        <f>MIN(CalcoliFV!$AN$7,CalcoliFV!$AO$7+MAX(0,180-AJ1787)+4)</f>
        <v>110</v>
      </c>
    </row>
    <row r="1788" spans="35:37" x14ac:dyDescent="0.3">
      <c r="AI1788" s="32">
        <f t="shared" si="65"/>
        <v>45366.374999995671</v>
      </c>
      <c r="AJ1788" s="33">
        <v>105</v>
      </c>
      <c r="AK1788" s="33">
        <f>MIN(CalcoliFV!$AN$7,CalcoliFV!$AO$7+MAX(0,180-AJ1788)+4)</f>
        <v>110</v>
      </c>
    </row>
    <row r="1789" spans="35:37" x14ac:dyDescent="0.3">
      <c r="AI1789" s="32">
        <f t="shared" si="65"/>
        <v>45366.416666662335</v>
      </c>
      <c r="AJ1789" s="33">
        <v>98.6</v>
      </c>
      <c r="AK1789" s="33">
        <f>MIN(CalcoliFV!$AN$7,CalcoliFV!$AO$7+MAX(0,180-AJ1789)+4)</f>
        <v>110</v>
      </c>
    </row>
    <row r="1790" spans="35:37" x14ac:dyDescent="0.3">
      <c r="AI1790" s="32">
        <f t="shared" si="65"/>
        <v>45366.458333328999</v>
      </c>
      <c r="AJ1790" s="33">
        <v>89.98</v>
      </c>
      <c r="AK1790" s="33">
        <f>MIN(CalcoliFV!$AN$7,CalcoliFV!$AO$7+MAX(0,180-AJ1790)+4)</f>
        <v>110</v>
      </c>
    </row>
    <row r="1791" spans="35:37" x14ac:dyDescent="0.3">
      <c r="AI1791" s="32">
        <f t="shared" si="65"/>
        <v>45366.499999995664</v>
      </c>
      <c r="AJ1791" s="33">
        <v>86.14</v>
      </c>
      <c r="AK1791" s="33">
        <f>MIN(CalcoliFV!$AN$7,CalcoliFV!$AO$7+MAX(0,180-AJ1791)+4)</f>
        <v>110</v>
      </c>
    </row>
    <row r="1792" spans="35:37" x14ac:dyDescent="0.3">
      <c r="AI1792" s="32">
        <f t="shared" si="65"/>
        <v>45366.541666662328</v>
      </c>
      <c r="AJ1792" s="33">
        <v>75</v>
      </c>
      <c r="AK1792" s="33">
        <f>MIN(CalcoliFV!$AN$7,CalcoliFV!$AO$7+MAX(0,180-AJ1792)+4)</f>
        <v>110</v>
      </c>
    </row>
    <row r="1793" spans="35:37" x14ac:dyDescent="0.3">
      <c r="AI1793" s="32">
        <f t="shared" si="65"/>
        <v>45366.583333328992</v>
      </c>
      <c r="AJ1793" s="33">
        <v>76.5</v>
      </c>
      <c r="AK1793" s="33">
        <f>MIN(CalcoliFV!$AN$7,CalcoliFV!$AO$7+MAX(0,180-AJ1793)+4)</f>
        <v>110</v>
      </c>
    </row>
    <row r="1794" spans="35:37" x14ac:dyDescent="0.3">
      <c r="AI1794" s="32">
        <f t="shared" si="65"/>
        <v>45366.624999995656</v>
      </c>
      <c r="AJ1794" s="33">
        <v>84.37</v>
      </c>
      <c r="AK1794" s="33">
        <f>MIN(CalcoliFV!$AN$7,CalcoliFV!$AO$7+MAX(0,180-AJ1794)+4)</f>
        <v>110</v>
      </c>
    </row>
    <row r="1795" spans="35:37" x14ac:dyDescent="0.3">
      <c r="AI1795" s="32">
        <f t="shared" si="65"/>
        <v>45366.66666666232</v>
      </c>
      <c r="AJ1795" s="33">
        <v>90</v>
      </c>
      <c r="AK1795" s="33">
        <f>MIN(CalcoliFV!$AN$7,CalcoliFV!$AO$7+MAX(0,180-AJ1795)+4)</f>
        <v>110</v>
      </c>
    </row>
    <row r="1796" spans="35:37" x14ac:dyDescent="0.3">
      <c r="AI1796" s="32">
        <f t="shared" si="65"/>
        <v>45366.708333328985</v>
      </c>
      <c r="AJ1796" s="33">
        <v>92.87</v>
      </c>
      <c r="AK1796" s="33">
        <f>MIN(CalcoliFV!$AN$7,CalcoliFV!$AO$7+MAX(0,180-AJ1796)+4)</f>
        <v>110</v>
      </c>
    </row>
    <row r="1797" spans="35:37" x14ac:dyDescent="0.3">
      <c r="AI1797" s="32">
        <f t="shared" ref="AI1797:AI1860" si="66">AI1796+1/24</f>
        <v>45366.749999995649</v>
      </c>
      <c r="AJ1797" s="33">
        <v>97.14</v>
      </c>
      <c r="AK1797" s="33">
        <f>MIN(CalcoliFV!$AN$7,CalcoliFV!$AO$7+MAX(0,180-AJ1797)+4)</f>
        <v>110</v>
      </c>
    </row>
    <row r="1798" spans="35:37" x14ac:dyDescent="0.3">
      <c r="AI1798" s="32">
        <f t="shared" si="66"/>
        <v>45366.791666662313</v>
      </c>
      <c r="AJ1798" s="33">
        <v>103.48</v>
      </c>
      <c r="AK1798" s="33">
        <f>MIN(CalcoliFV!$AN$7,CalcoliFV!$AO$7+MAX(0,180-AJ1798)+4)</f>
        <v>110</v>
      </c>
    </row>
    <row r="1799" spans="35:37" x14ac:dyDescent="0.3">
      <c r="AI1799" s="32">
        <f t="shared" si="66"/>
        <v>45366.833333328977</v>
      </c>
      <c r="AJ1799" s="33">
        <v>107</v>
      </c>
      <c r="AK1799" s="33">
        <f>MIN(CalcoliFV!$AN$7,CalcoliFV!$AO$7+MAX(0,180-AJ1799)+4)</f>
        <v>110</v>
      </c>
    </row>
    <row r="1800" spans="35:37" x14ac:dyDescent="0.3">
      <c r="AI1800" s="32">
        <f t="shared" si="66"/>
        <v>45366.874999995642</v>
      </c>
      <c r="AJ1800" s="33">
        <v>101.64505</v>
      </c>
      <c r="AK1800" s="33">
        <f>MIN(CalcoliFV!$AN$7,CalcoliFV!$AO$7+MAX(0,180-AJ1800)+4)</f>
        <v>110</v>
      </c>
    </row>
    <row r="1801" spans="35:37" x14ac:dyDescent="0.3">
      <c r="AI1801" s="32">
        <f t="shared" si="66"/>
        <v>45366.916666662306</v>
      </c>
      <c r="AJ1801" s="33">
        <v>94.1</v>
      </c>
      <c r="AK1801" s="33">
        <f>MIN(CalcoliFV!$AN$7,CalcoliFV!$AO$7+MAX(0,180-AJ1801)+4)</f>
        <v>110</v>
      </c>
    </row>
    <row r="1802" spans="35:37" x14ac:dyDescent="0.3">
      <c r="AI1802" s="32">
        <f t="shared" si="66"/>
        <v>45366.95833332897</v>
      </c>
      <c r="AJ1802" s="33">
        <v>90.05</v>
      </c>
      <c r="AK1802" s="33">
        <f>MIN(CalcoliFV!$AN$7,CalcoliFV!$AO$7+MAX(0,180-AJ1802)+4)</f>
        <v>110</v>
      </c>
    </row>
    <row r="1803" spans="35:37" x14ac:dyDescent="0.3">
      <c r="AI1803" s="32">
        <f t="shared" si="66"/>
        <v>45366.999999995634</v>
      </c>
      <c r="AJ1803" s="33">
        <v>89.3</v>
      </c>
      <c r="AK1803" s="33">
        <f>MIN(CalcoliFV!$AN$7,CalcoliFV!$AO$7+MAX(0,180-AJ1803)+4)</f>
        <v>110</v>
      </c>
    </row>
    <row r="1804" spans="35:37" x14ac:dyDescent="0.3">
      <c r="AI1804" s="32">
        <f t="shared" si="66"/>
        <v>45367.041666662299</v>
      </c>
      <c r="AJ1804" s="33">
        <v>90.43</v>
      </c>
      <c r="AK1804" s="33">
        <f>MIN(CalcoliFV!$AN$7,CalcoliFV!$AO$7+MAX(0,180-AJ1804)+4)</f>
        <v>110</v>
      </c>
    </row>
    <row r="1805" spans="35:37" x14ac:dyDescent="0.3">
      <c r="AI1805" s="32">
        <f t="shared" si="66"/>
        <v>45367.083333328963</v>
      </c>
      <c r="AJ1805" s="33">
        <v>85.23</v>
      </c>
      <c r="AK1805" s="33">
        <f>MIN(CalcoliFV!$AN$7,CalcoliFV!$AO$7+MAX(0,180-AJ1805)+4)</f>
        <v>110</v>
      </c>
    </row>
    <row r="1806" spans="35:37" x14ac:dyDescent="0.3">
      <c r="AI1806" s="32">
        <f t="shared" si="66"/>
        <v>45367.124999995627</v>
      </c>
      <c r="AJ1806" s="33">
        <v>80.84</v>
      </c>
      <c r="AK1806" s="33">
        <f>MIN(CalcoliFV!$AN$7,CalcoliFV!$AO$7+MAX(0,180-AJ1806)+4)</f>
        <v>110</v>
      </c>
    </row>
    <row r="1807" spans="35:37" x14ac:dyDescent="0.3">
      <c r="AI1807" s="32">
        <f t="shared" si="66"/>
        <v>45367.166666662291</v>
      </c>
      <c r="AJ1807" s="33">
        <v>79.81</v>
      </c>
      <c r="AK1807" s="33">
        <f>MIN(CalcoliFV!$AN$7,CalcoliFV!$AO$7+MAX(0,180-AJ1807)+4)</f>
        <v>110</v>
      </c>
    </row>
    <row r="1808" spans="35:37" x14ac:dyDescent="0.3">
      <c r="AI1808" s="32">
        <f t="shared" si="66"/>
        <v>45367.208333328956</v>
      </c>
      <c r="AJ1808" s="33">
        <v>80</v>
      </c>
      <c r="AK1808" s="33">
        <f>MIN(CalcoliFV!$AN$7,CalcoliFV!$AO$7+MAX(0,180-AJ1808)+4)</f>
        <v>110</v>
      </c>
    </row>
    <row r="1809" spans="35:37" x14ac:dyDescent="0.3">
      <c r="AI1809" s="32">
        <f t="shared" si="66"/>
        <v>45367.24999999562</v>
      </c>
      <c r="AJ1809" s="33">
        <v>82.54</v>
      </c>
      <c r="AK1809" s="33">
        <f>MIN(CalcoliFV!$AN$7,CalcoliFV!$AO$7+MAX(0,180-AJ1809)+4)</f>
        <v>110</v>
      </c>
    </row>
    <row r="1810" spans="35:37" x14ac:dyDescent="0.3">
      <c r="AI1810" s="32">
        <f t="shared" si="66"/>
        <v>45367.291666662284</v>
      </c>
      <c r="AJ1810" s="33">
        <v>90.43</v>
      </c>
      <c r="AK1810" s="33">
        <f>MIN(CalcoliFV!$AN$7,CalcoliFV!$AO$7+MAX(0,180-AJ1810)+4)</f>
        <v>110</v>
      </c>
    </row>
    <row r="1811" spans="35:37" x14ac:dyDescent="0.3">
      <c r="AI1811" s="32">
        <f t="shared" si="66"/>
        <v>45367.333333328948</v>
      </c>
      <c r="AJ1811" s="33">
        <v>94.86</v>
      </c>
      <c r="AK1811" s="33">
        <f>MIN(CalcoliFV!$AN$7,CalcoliFV!$AO$7+MAX(0,180-AJ1811)+4)</f>
        <v>110</v>
      </c>
    </row>
    <row r="1812" spans="35:37" x14ac:dyDescent="0.3">
      <c r="AI1812" s="32">
        <f t="shared" si="66"/>
        <v>45367.374999995613</v>
      </c>
      <c r="AJ1812" s="33">
        <v>94.11</v>
      </c>
      <c r="AK1812" s="33">
        <f>MIN(CalcoliFV!$AN$7,CalcoliFV!$AO$7+MAX(0,180-AJ1812)+4)</f>
        <v>110</v>
      </c>
    </row>
    <row r="1813" spans="35:37" x14ac:dyDescent="0.3">
      <c r="AI1813" s="32">
        <f t="shared" si="66"/>
        <v>45367.416666662277</v>
      </c>
      <c r="AJ1813" s="33">
        <v>90</v>
      </c>
      <c r="AK1813" s="33">
        <f>MIN(CalcoliFV!$AN$7,CalcoliFV!$AO$7+MAX(0,180-AJ1813)+4)</f>
        <v>110</v>
      </c>
    </row>
    <row r="1814" spans="35:37" x14ac:dyDescent="0.3">
      <c r="AI1814" s="32">
        <f t="shared" si="66"/>
        <v>45367.458333328941</v>
      </c>
      <c r="AJ1814" s="33">
        <v>67.97</v>
      </c>
      <c r="AK1814" s="33">
        <f>MIN(CalcoliFV!$AN$7,CalcoliFV!$AO$7+MAX(0,180-AJ1814)+4)</f>
        <v>110</v>
      </c>
    </row>
    <row r="1815" spans="35:37" x14ac:dyDescent="0.3">
      <c r="AI1815" s="32">
        <f t="shared" si="66"/>
        <v>45367.499999995605</v>
      </c>
      <c r="AJ1815" s="33">
        <v>61.5</v>
      </c>
      <c r="AK1815" s="33">
        <f>MIN(CalcoliFV!$AN$7,CalcoliFV!$AO$7+MAX(0,180-AJ1815)+4)</f>
        <v>110</v>
      </c>
    </row>
    <row r="1816" spans="35:37" x14ac:dyDescent="0.3">
      <c r="AI1816" s="32">
        <f t="shared" si="66"/>
        <v>45367.54166666227</v>
      </c>
      <c r="AJ1816" s="33">
        <v>38.339289999999998</v>
      </c>
      <c r="AK1816" s="33">
        <f>MIN(CalcoliFV!$AN$7,CalcoliFV!$AO$7+MAX(0,180-AJ1816)+4)</f>
        <v>110</v>
      </c>
    </row>
    <row r="1817" spans="35:37" x14ac:dyDescent="0.3">
      <c r="AI1817" s="32">
        <f t="shared" si="66"/>
        <v>45367.583333328934</v>
      </c>
      <c r="AJ1817" s="33">
        <v>32.4</v>
      </c>
      <c r="AK1817" s="33">
        <f>MIN(CalcoliFV!$AN$7,CalcoliFV!$AO$7+MAX(0,180-AJ1817)+4)</f>
        <v>110</v>
      </c>
    </row>
    <row r="1818" spans="35:37" x14ac:dyDescent="0.3">
      <c r="AI1818" s="32">
        <f t="shared" si="66"/>
        <v>45367.624999995598</v>
      </c>
      <c r="AJ1818" s="33">
        <v>37.54853</v>
      </c>
      <c r="AK1818" s="33">
        <f>MIN(CalcoliFV!$AN$7,CalcoliFV!$AO$7+MAX(0,180-AJ1818)+4)</f>
        <v>110</v>
      </c>
    </row>
    <row r="1819" spans="35:37" x14ac:dyDescent="0.3">
      <c r="AI1819" s="32">
        <f t="shared" si="66"/>
        <v>45367.666666662262</v>
      </c>
      <c r="AJ1819" s="33">
        <v>50</v>
      </c>
      <c r="AK1819" s="33">
        <f>MIN(CalcoliFV!$AN$7,CalcoliFV!$AO$7+MAX(0,180-AJ1819)+4)</f>
        <v>110</v>
      </c>
    </row>
    <row r="1820" spans="35:37" x14ac:dyDescent="0.3">
      <c r="AI1820" s="32">
        <f t="shared" si="66"/>
        <v>45367.708333328927</v>
      </c>
      <c r="AJ1820" s="33">
        <v>74.277630000000002</v>
      </c>
      <c r="AK1820" s="33">
        <f>MIN(CalcoliFV!$AN$7,CalcoliFV!$AO$7+MAX(0,180-AJ1820)+4)</f>
        <v>110</v>
      </c>
    </row>
    <row r="1821" spans="35:37" x14ac:dyDescent="0.3">
      <c r="AI1821" s="32">
        <f t="shared" si="66"/>
        <v>45367.749999995591</v>
      </c>
      <c r="AJ1821" s="33">
        <v>95.5</v>
      </c>
      <c r="AK1821" s="33">
        <f>MIN(CalcoliFV!$AN$7,CalcoliFV!$AO$7+MAX(0,180-AJ1821)+4)</f>
        <v>110</v>
      </c>
    </row>
    <row r="1822" spans="35:37" x14ac:dyDescent="0.3">
      <c r="AI1822" s="32">
        <f t="shared" si="66"/>
        <v>45367.791666662255</v>
      </c>
      <c r="AJ1822" s="33">
        <v>117.49</v>
      </c>
      <c r="AK1822" s="33">
        <f>MIN(CalcoliFV!$AN$7,CalcoliFV!$AO$7+MAX(0,180-AJ1822)+4)</f>
        <v>110</v>
      </c>
    </row>
    <row r="1823" spans="35:37" x14ac:dyDescent="0.3">
      <c r="AI1823" s="32">
        <f t="shared" si="66"/>
        <v>45367.833333328919</v>
      </c>
      <c r="AJ1823" s="33">
        <v>135.36000000000001</v>
      </c>
      <c r="AK1823" s="33">
        <f>MIN(CalcoliFV!$AN$7,CalcoliFV!$AO$7+MAX(0,180-AJ1823)+4)</f>
        <v>110</v>
      </c>
    </row>
    <row r="1824" spans="35:37" x14ac:dyDescent="0.3">
      <c r="AI1824" s="32">
        <f t="shared" si="66"/>
        <v>45367.874999995583</v>
      </c>
      <c r="AJ1824" s="33">
        <v>118.36</v>
      </c>
      <c r="AK1824" s="33">
        <f>MIN(CalcoliFV!$AN$7,CalcoliFV!$AO$7+MAX(0,180-AJ1824)+4)</f>
        <v>110</v>
      </c>
    </row>
    <row r="1825" spans="35:37" x14ac:dyDescent="0.3">
      <c r="AI1825" s="32">
        <f t="shared" si="66"/>
        <v>45367.916666662248</v>
      </c>
      <c r="AJ1825" s="33">
        <v>98.6</v>
      </c>
      <c r="AK1825" s="33">
        <f>MIN(CalcoliFV!$AN$7,CalcoliFV!$AO$7+MAX(0,180-AJ1825)+4)</f>
        <v>110</v>
      </c>
    </row>
    <row r="1826" spans="35:37" x14ac:dyDescent="0.3">
      <c r="AI1826" s="32">
        <f t="shared" si="66"/>
        <v>45367.958333328912</v>
      </c>
      <c r="AJ1826" s="33">
        <v>92.74</v>
      </c>
      <c r="AK1826" s="33">
        <f>MIN(CalcoliFV!$AN$7,CalcoliFV!$AO$7+MAX(0,180-AJ1826)+4)</f>
        <v>110</v>
      </c>
    </row>
    <row r="1827" spans="35:37" x14ac:dyDescent="0.3">
      <c r="AI1827" s="32">
        <f t="shared" si="66"/>
        <v>45367.999999995576</v>
      </c>
      <c r="AJ1827" s="33">
        <v>90.36</v>
      </c>
      <c r="AK1827" s="33">
        <f>MIN(CalcoliFV!$AN$7,CalcoliFV!$AO$7+MAX(0,180-AJ1827)+4)</f>
        <v>110</v>
      </c>
    </row>
    <row r="1828" spans="35:37" x14ac:dyDescent="0.3">
      <c r="AI1828" s="32">
        <f t="shared" si="66"/>
        <v>45368.04166666224</v>
      </c>
      <c r="AJ1828" s="33">
        <v>93.7</v>
      </c>
      <c r="AK1828" s="33">
        <f>MIN(CalcoliFV!$AN$7,CalcoliFV!$AO$7+MAX(0,180-AJ1828)+4)</f>
        <v>110</v>
      </c>
    </row>
    <row r="1829" spans="35:37" x14ac:dyDescent="0.3">
      <c r="AI1829" s="32">
        <f t="shared" si="66"/>
        <v>45368.083333328905</v>
      </c>
      <c r="AJ1829" s="33">
        <v>90</v>
      </c>
      <c r="AK1829" s="33">
        <f>MIN(CalcoliFV!$AN$7,CalcoliFV!$AO$7+MAX(0,180-AJ1829)+4)</f>
        <v>110</v>
      </c>
    </row>
    <row r="1830" spans="35:37" x14ac:dyDescent="0.3">
      <c r="AI1830" s="32">
        <f t="shared" si="66"/>
        <v>45368.124999995569</v>
      </c>
      <c r="AJ1830" s="33">
        <v>84.8</v>
      </c>
      <c r="AK1830" s="33">
        <f>MIN(CalcoliFV!$AN$7,CalcoliFV!$AO$7+MAX(0,180-AJ1830)+4)</f>
        <v>110</v>
      </c>
    </row>
    <row r="1831" spans="35:37" x14ac:dyDescent="0.3">
      <c r="AI1831" s="32">
        <f t="shared" si="66"/>
        <v>45368.166666662233</v>
      </c>
      <c r="AJ1831" s="33">
        <v>82.1</v>
      </c>
      <c r="AK1831" s="33">
        <f>MIN(CalcoliFV!$AN$7,CalcoliFV!$AO$7+MAX(0,180-AJ1831)+4)</f>
        <v>110</v>
      </c>
    </row>
    <row r="1832" spans="35:37" x14ac:dyDescent="0.3">
      <c r="AI1832" s="32">
        <f t="shared" si="66"/>
        <v>45368.208333328897</v>
      </c>
      <c r="AJ1832" s="33">
        <v>83.63</v>
      </c>
      <c r="AK1832" s="33">
        <f>MIN(CalcoliFV!$AN$7,CalcoliFV!$AO$7+MAX(0,180-AJ1832)+4)</f>
        <v>110</v>
      </c>
    </row>
    <row r="1833" spans="35:37" x14ac:dyDescent="0.3">
      <c r="AI1833" s="32">
        <f t="shared" si="66"/>
        <v>45368.249999995562</v>
      </c>
      <c r="AJ1833" s="33">
        <v>85</v>
      </c>
      <c r="AK1833" s="33">
        <f>MIN(CalcoliFV!$AN$7,CalcoliFV!$AO$7+MAX(0,180-AJ1833)+4)</f>
        <v>110</v>
      </c>
    </row>
    <row r="1834" spans="35:37" x14ac:dyDescent="0.3">
      <c r="AI1834" s="32">
        <f t="shared" si="66"/>
        <v>45368.291666662226</v>
      </c>
      <c r="AJ1834" s="33">
        <v>85</v>
      </c>
      <c r="AK1834" s="33">
        <f>MIN(CalcoliFV!$AN$7,CalcoliFV!$AO$7+MAX(0,180-AJ1834)+4)</f>
        <v>110</v>
      </c>
    </row>
    <row r="1835" spans="35:37" x14ac:dyDescent="0.3">
      <c r="AI1835" s="32">
        <f t="shared" si="66"/>
        <v>45368.33333332889</v>
      </c>
      <c r="AJ1835" s="33">
        <v>87.97</v>
      </c>
      <c r="AK1835" s="33">
        <f>MIN(CalcoliFV!$AN$7,CalcoliFV!$AO$7+MAX(0,180-AJ1835)+4)</f>
        <v>110</v>
      </c>
    </row>
    <row r="1836" spans="35:37" x14ac:dyDescent="0.3">
      <c r="AI1836" s="32">
        <f t="shared" si="66"/>
        <v>45368.374999995554</v>
      </c>
      <c r="AJ1836" s="33">
        <v>75</v>
      </c>
      <c r="AK1836" s="33">
        <f>MIN(CalcoliFV!$AN$7,CalcoliFV!$AO$7+MAX(0,180-AJ1836)+4)</f>
        <v>110</v>
      </c>
    </row>
    <row r="1837" spans="35:37" x14ac:dyDescent="0.3">
      <c r="AI1837" s="32">
        <f t="shared" si="66"/>
        <v>45368.416666662219</v>
      </c>
      <c r="AJ1837" s="33">
        <v>54</v>
      </c>
      <c r="AK1837" s="33">
        <f>MIN(CalcoliFV!$AN$7,CalcoliFV!$AO$7+MAX(0,180-AJ1837)+4)</f>
        <v>110</v>
      </c>
    </row>
    <row r="1838" spans="35:37" x14ac:dyDescent="0.3">
      <c r="AI1838" s="32">
        <f t="shared" si="66"/>
        <v>45368.458333328883</v>
      </c>
      <c r="AJ1838" s="33">
        <v>39.200000000000003</v>
      </c>
      <c r="AK1838" s="33">
        <f>MIN(CalcoliFV!$AN$7,CalcoliFV!$AO$7+MAX(0,180-AJ1838)+4)</f>
        <v>110</v>
      </c>
    </row>
    <row r="1839" spans="35:37" x14ac:dyDescent="0.3">
      <c r="AI1839" s="32">
        <f t="shared" si="66"/>
        <v>45368.499999995547</v>
      </c>
      <c r="AJ1839" s="33">
        <v>34.78</v>
      </c>
      <c r="AK1839" s="33">
        <f>MIN(CalcoliFV!$AN$7,CalcoliFV!$AO$7+MAX(0,180-AJ1839)+4)</f>
        <v>110</v>
      </c>
    </row>
    <row r="1840" spans="35:37" x14ac:dyDescent="0.3">
      <c r="AI1840" s="32">
        <f t="shared" si="66"/>
        <v>45368.541666662211</v>
      </c>
      <c r="AJ1840" s="33">
        <v>37.7121</v>
      </c>
      <c r="AK1840" s="33">
        <f>MIN(CalcoliFV!$AN$7,CalcoliFV!$AO$7+MAX(0,180-AJ1840)+4)</f>
        <v>110</v>
      </c>
    </row>
    <row r="1841" spans="35:37" x14ac:dyDescent="0.3">
      <c r="AI1841" s="32">
        <f t="shared" si="66"/>
        <v>45368.583333328876</v>
      </c>
      <c r="AJ1841" s="33">
        <v>29.356089999999998</v>
      </c>
      <c r="AK1841" s="33">
        <f>MIN(CalcoliFV!$AN$7,CalcoliFV!$AO$7+MAX(0,180-AJ1841)+4)</f>
        <v>110</v>
      </c>
    </row>
    <row r="1842" spans="35:37" x14ac:dyDescent="0.3">
      <c r="AI1842" s="32">
        <f t="shared" si="66"/>
        <v>45368.62499999554</v>
      </c>
      <c r="AJ1842" s="33">
        <v>40</v>
      </c>
      <c r="AK1842" s="33">
        <f>MIN(CalcoliFV!$AN$7,CalcoliFV!$AO$7+MAX(0,180-AJ1842)+4)</f>
        <v>110</v>
      </c>
    </row>
    <row r="1843" spans="35:37" x14ac:dyDescent="0.3">
      <c r="AI1843" s="32">
        <f t="shared" si="66"/>
        <v>45368.666666662204</v>
      </c>
      <c r="AJ1843" s="33">
        <v>53.26</v>
      </c>
      <c r="AK1843" s="33">
        <f>MIN(CalcoliFV!$AN$7,CalcoliFV!$AO$7+MAX(0,180-AJ1843)+4)</f>
        <v>110</v>
      </c>
    </row>
    <row r="1844" spans="35:37" x14ac:dyDescent="0.3">
      <c r="AI1844" s="32">
        <f t="shared" si="66"/>
        <v>45368.708333328868</v>
      </c>
      <c r="AJ1844" s="33">
        <v>70.819999999999993</v>
      </c>
      <c r="AK1844" s="33">
        <f>MIN(CalcoliFV!$AN$7,CalcoliFV!$AO$7+MAX(0,180-AJ1844)+4)</f>
        <v>110</v>
      </c>
    </row>
    <row r="1845" spans="35:37" x14ac:dyDescent="0.3">
      <c r="AI1845" s="32">
        <f t="shared" si="66"/>
        <v>45368.749999995533</v>
      </c>
      <c r="AJ1845" s="33">
        <v>95</v>
      </c>
      <c r="AK1845" s="33">
        <f>MIN(CalcoliFV!$AN$7,CalcoliFV!$AO$7+MAX(0,180-AJ1845)+4)</f>
        <v>110</v>
      </c>
    </row>
    <row r="1846" spans="35:37" x14ac:dyDescent="0.3">
      <c r="AI1846" s="32">
        <f t="shared" si="66"/>
        <v>45368.791666662197</v>
      </c>
      <c r="AJ1846" s="33">
        <v>105</v>
      </c>
      <c r="AK1846" s="33">
        <f>MIN(CalcoliFV!$AN$7,CalcoliFV!$AO$7+MAX(0,180-AJ1846)+4)</f>
        <v>110</v>
      </c>
    </row>
    <row r="1847" spans="35:37" x14ac:dyDescent="0.3">
      <c r="AI1847" s="32">
        <f t="shared" si="66"/>
        <v>45368.833333328861</v>
      </c>
      <c r="AJ1847" s="33">
        <v>125</v>
      </c>
      <c r="AK1847" s="33">
        <f>MIN(CalcoliFV!$AN$7,CalcoliFV!$AO$7+MAX(0,180-AJ1847)+4)</f>
        <v>110</v>
      </c>
    </row>
    <row r="1848" spans="35:37" x14ac:dyDescent="0.3">
      <c r="AI1848" s="32">
        <f t="shared" si="66"/>
        <v>45368.874999995525</v>
      </c>
      <c r="AJ1848" s="33">
        <v>122.49</v>
      </c>
      <c r="AK1848" s="33">
        <f>MIN(CalcoliFV!$AN$7,CalcoliFV!$AO$7+MAX(0,180-AJ1848)+4)</f>
        <v>110</v>
      </c>
    </row>
    <row r="1849" spans="35:37" x14ac:dyDescent="0.3">
      <c r="AI1849" s="32">
        <f t="shared" si="66"/>
        <v>45368.91666666219</v>
      </c>
      <c r="AJ1849" s="33">
        <v>105.08</v>
      </c>
      <c r="AK1849" s="33">
        <f>MIN(CalcoliFV!$AN$7,CalcoliFV!$AO$7+MAX(0,180-AJ1849)+4)</f>
        <v>110</v>
      </c>
    </row>
    <row r="1850" spans="35:37" x14ac:dyDescent="0.3">
      <c r="AI1850" s="32">
        <f t="shared" si="66"/>
        <v>45368.958333328854</v>
      </c>
      <c r="AJ1850" s="33">
        <v>97.05</v>
      </c>
      <c r="AK1850" s="33">
        <f>MIN(CalcoliFV!$AN$7,CalcoliFV!$AO$7+MAX(0,180-AJ1850)+4)</f>
        <v>110</v>
      </c>
    </row>
    <row r="1851" spans="35:37" x14ac:dyDescent="0.3">
      <c r="AI1851" s="32">
        <f t="shared" si="66"/>
        <v>45368.999999995518</v>
      </c>
      <c r="AJ1851" s="33">
        <v>92</v>
      </c>
      <c r="AK1851" s="33">
        <f>MIN(CalcoliFV!$AN$7,CalcoliFV!$AO$7+MAX(0,180-AJ1851)+4)</f>
        <v>110</v>
      </c>
    </row>
    <row r="1852" spans="35:37" x14ac:dyDescent="0.3">
      <c r="AI1852" s="32">
        <f t="shared" si="66"/>
        <v>45369.041666662182</v>
      </c>
      <c r="AJ1852" s="33">
        <v>82.1</v>
      </c>
      <c r="AK1852" s="33">
        <f>MIN(CalcoliFV!$AN$7,CalcoliFV!$AO$7+MAX(0,180-AJ1852)+4)</f>
        <v>110</v>
      </c>
    </row>
    <row r="1853" spans="35:37" x14ac:dyDescent="0.3">
      <c r="AI1853" s="32">
        <f t="shared" si="66"/>
        <v>45369.083333328846</v>
      </c>
      <c r="AJ1853" s="33">
        <v>75.7</v>
      </c>
      <c r="AK1853" s="33">
        <f>MIN(CalcoliFV!$AN$7,CalcoliFV!$AO$7+MAX(0,180-AJ1853)+4)</f>
        <v>110</v>
      </c>
    </row>
    <row r="1854" spans="35:37" x14ac:dyDescent="0.3">
      <c r="AI1854" s="32">
        <f t="shared" si="66"/>
        <v>45369.124999995511</v>
      </c>
      <c r="AJ1854" s="33">
        <v>72.069999999999993</v>
      </c>
      <c r="AK1854" s="33">
        <f>MIN(CalcoliFV!$AN$7,CalcoliFV!$AO$7+MAX(0,180-AJ1854)+4)</f>
        <v>110</v>
      </c>
    </row>
    <row r="1855" spans="35:37" x14ac:dyDescent="0.3">
      <c r="AI1855" s="32">
        <f t="shared" si="66"/>
        <v>45369.166666662175</v>
      </c>
      <c r="AJ1855" s="33">
        <v>69.77</v>
      </c>
      <c r="AK1855" s="33">
        <f>MIN(CalcoliFV!$AN$7,CalcoliFV!$AO$7+MAX(0,180-AJ1855)+4)</f>
        <v>110</v>
      </c>
    </row>
    <row r="1856" spans="35:37" x14ac:dyDescent="0.3">
      <c r="AI1856" s="32">
        <f t="shared" si="66"/>
        <v>45369.208333328839</v>
      </c>
      <c r="AJ1856" s="33">
        <v>63.07</v>
      </c>
      <c r="AK1856" s="33">
        <f>MIN(CalcoliFV!$AN$7,CalcoliFV!$AO$7+MAX(0,180-AJ1856)+4)</f>
        <v>110</v>
      </c>
    </row>
    <row r="1857" spans="35:37" x14ac:dyDescent="0.3">
      <c r="AI1857" s="32">
        <f t="shared" si="66"/>
        <v>45369.249999995503</v>
      </c>
      <c r="AJ1857" s="33">
        <v>68.400000000000006</v>
      </c>
      <c r="AK1857" s="33">
        <f>MIN(CalcoliFV!$AN$7,CalcoliFV!$AO$7+MAX(0,180-AJ1857)+4)</f>
        <v>110</v>
      </c>
    </row>
    <row r="1858" spans="35:37" x14ac:dyDescent="0.3">
      <c r="AI1858" s="32">
        <f t="shared" si="66"/>
        <v>45369.291666662168</v>
      </c>
      <c r="AJ1858" s="33">
        <v>95.6</v>
      </c>
      <c r="AK1858" s="33">
        <f>MIN(CalcoliFV!$AN$7,CalcoliFV!$AO$7+MAX(0,180-AJ1858)+4)</f>
        <v>110</v>
      </c>
    </row>
    <row r="1859" spans="35:37" x14ac:dyDescent="0.3">
      <c r="AI1859" s="32">
        <f t="shared" si="66"/>
        <v>45369.333333328832</v>
      </c>
      <c r="AJ1859" s="33">
        <v>100.57</v>
      </c>
      <c r="AK1859" s="33">
        <f>MIN(CalcoliFV!$AN$7,CalcoliFV!$AO$7+MAX(0,180-AJ1859)+4)</f>
        <v>110</v>
      </c>
    </row>
    <row r="1860" spans="35:37" x14ac:dyDescent="0.3">
      <c r="AI1860" s="32">
        <f t="shared" si="66"/>
        <v>45369.374999995496</v>
      </c>
      <c r="AJ1860" s="33">
        <v>110</v>
      </c>
      <c r="AK1860" s="33">
        <f>MIN(CalcoliFV!$AN$7,CalcoliFV!$AO$7+MAX(0,180-AJ1860)+4)</f>
        <v>110</v>
      </c>
    </row>
    <row r="1861" spans="35:37" x14ac:dyDescent="0.3">
      <c r="AI1861" s="32">
        <f t="shared" ref="AI1861:AI1924" si="67">AI1860+1/24</f>
        <v>45369.41666666216</v>
      </c>
      <c r="AJ1861" s="33">
        <v>101.78</v>
      </c>
      <c r="AK1861" s="33">
        <f>MIN(CalcoliFV!$AN$7,CalcoliFV!$AO$7+MAX(0,180-AJ1861)+4)</f>
        <v>110</v>
      </c>
    </row>
    <row r="1862" spans="35:37" x14ac:dyDescent="0.3">
      <c r="AI1862" s="32">
        <f t="shared" si="67"/>
        <v>45369.458333328825</v>
      </c>
      <c r="AJ1862" s="33">
        <v>94.7</v>
      </c>
      <c r="AK1862" s="33">
        <f>MIN(CalcoliFV!$AN$7,CalcoliFV!$AO$7+MAX(0,180-AJ1862)+4)</f>
        <v>110</v>
      </c>
    </row>
    <row r="1863" spans="35:37" x14ac:dyDescent="0.3">
      <c r="AI1863" s="32">
        <f t="shared" si="67"/>
        <v>45369.499999995489</v>
      </c>
      <c r="AJ1863" s="33">
        <v>93.15</v>
      </c>
      <c r="AK1863" s="33">
        <f>MIN(CalcoliFV!$AN$7,CalcoliFV!$AO$7+MAX(0,180-AJ1863)+4)</f>
        <v>110</v>
      </c>
    </row>
    <row r="1864" spans="35:37" x14ac:dyDescent="0.3">
      <c r="AI1864" s="32">
        <f t="shared" si="67"/>
        <v>45369.541666662153</v>
      </c>
      <c r="AJ1864" s="33">
        <v>85.81</v>
      </c>
      <c r="AK1864" s="33">
        <f>MIN(CalcoliFV!$AN$7,CalcoliFV!$AO$7+MAX(0,180-AJ1864)+4)</f>
        <v>110</v>
      </c>
    </row>
    <row r="1865" spans="35:37" x14ac:dyDescent="0.3">
      <c r="AI1865" s="32">
        <f t="shared" si="67"/>
        <v>45369.583333328817</v>
      </c>
      <c r="AJ1865" s="33">
        <v>87.59</v>
      </c>
      <c r="AK1865" s="33">
        <f>MIN(CalcoliFV!$AN$7,CalcoliFV!$AO$7+MAX(0,180-AJ1865)+4)</f>
        <v>110</v>
      </c>
    </row>
    <row r="1866" spans="35:37" x14ac:dyDescent="0.3">
      <c r="AI1866" s="32">
        <f t="shared" si="67"/>
        <v>45369.624999995482</v>
      </c>
      <c r="AJ1866" s="33">
        <v>94.96</v>
      </c>
      <c r="AK1866" s="33">
        <f>MIN(CalcoliFV!$AN$7,CalcoliFV!$AO$7+MAX(0,180-AJ1866)+4)</f>
        <v>110</v>
      </c>
    </row>
    <row r="1867" spans="35:37" x14ac:dyDescent="0.3">
      <c r="AI1867" s="32">
        <f t="shared" si="67"/>
        <v>45369.666666662146</v>
      </c>
      <c r="AJ1867" s="33">
        <v>96.7</v>
      </c>
      <c r="AK1867" s="33">
        <f>MIN(CalcoliFV!$AN$7,CalcoliFV!$AO$7+MAX(0,180-AJ1867)+4)</f>
        <v>110</v>
      </c>
    </row>
    <row r="1868" spans="35:37" x14ac:dyDescent="0.3">
      <c r="AI1868" s="32">
        <f t="shared" si="67"/>
        <v>45369.70833332881</v>
      </c>
      <c r="AJ1868" s="33">
        <v>102.67</v>
      </c>
      <c r="AK1868" s="33">
        <f>MIN(CalcoliFV!$AN$7,CalcoliFV!$AO$7+MAX(0,180-AJ1868)+4)</f>
        <v>110</v>
      </c>
    </row>
    <row r="1869" spans="35:37" x14ac:dyDescent="0.3">
      <c r="AI1869" s="32">
        <f t="shared" si="67"/>
        <v>45369.749999995474</v>
      </c>
      <c r="AJ1869" s="33">
        <v>102.83</v>
      </c>
      <c r="AK1869" s="33">
        <f>MIN(CalcoliFV!$AN$7,CalcoliFV!$AO$7+MAX(0,180-AJ1869)+4)</f>
        <v>110</v>
      </c>
    </row>
    <row r="1870" spans="35:37" x14ac:dyDescent="0.3">
      <c r="AI1870" s="32">
        <f t="shared" si="67"/>
        <v>45369.791666662139</v>
      </c>
      <c r="AJ1870" s="33">
        <v>113.91</v>
      </c>
      <c r="AK1870" s="33">
        <f>MIN(CalcoliFV!$AN$7,CalcoliFV!$AO$7+MAX(0,180-AJ1870)+4)</f>
        <v>110</v>
      </c>
    </row>
    <row r="1871" spans="35:37" x14ac:dyDescent="0.3">
      <c r="AI1871" s="32">
        <f t="shared" si="67"/>
        <v>45369.833333328803</v>
      </c>
      <c r="AJ1871" s="33">
        <v>125.16</v>
      </c>
      <c r="AK1871" s="33">
        <f>MIN(CalcoliFV!$AN$7,CalcoliFV!$AO$7+MAX(0,180-AJ1871)+4)</f>
        <v>110</v>
      </c>
    </row>
    <row r="1872" spans="35:37" x14ac:dyDescent="0.3">
      <c r="AI1872" s="32">
        <f t="shared" si="67"/>
        <v>45369.874999995467</v>
      </c>
      <c r="AJ1872" s="33">
        <v>107.46</v>
      </c>
      <c r="AK1872" s="33">
        <f>MIN(CalcoliFV!$AN$7,CalcoliFV!$AO$7+MAX(0,180-AJ1872)+4)</f>
        <v>110</v>
      </c>
    </row>
    <row r="1873" spans="35:37" x14ac:dyDescent="0.3">
      <c r="AI1873" s="32">
        <f t="shared" si="67"/>
        <v>45369.916666662131</v>
      </c>
      <c r="AJ1873" s="33">
        <v>97</v>
      </c>
      <c r="AK1873" s="33">
        <f>MIN(CalcoliFV!$AN$7,CalcoliFV!$AO$7+MAX(0,180-AJ1873)+4)</f>
        <v>110</v>
      </c>
    </row>
    <row r="1874" spans="35:37" x14ac:dyDescent="0.3">
      <c r="AI1874" s="32">
        <f t="shared" si="67"/>
        <v>45369.958333328796</v>
      </c>
      <c r="AJ1874" s="33">
        <v>94.7</v>
      </c>
      <c r="AK1874" s="33">
        <f>MIN(CalcoliFV!$AN$7,CalcoliFV!$AO$7+MAX(0,180-AJ1874)+4)</f>
        <v>110</v>
      </c>
    </row>
    <row r="1875" spans="35:37" x14ac:dyDescent="0.3">
      <c r="AI1875" s="32">
        <f t="shared" si="67"/>
        <v>45369.99999999546</v>
      </c>
      <c r="AJ1875" s="33">
        <v>92.92</v>
      </c>
      <c r="AK1875" s="33">
        <f>MIN(CalcoliFV!$AN$7,CalcoliFV!$AO$7+MAX(0,180-AJ1875)+4)</f>
        <v>110</v>
      </c>
    </row>
    <row r="1876" spans="35:37" x14ac:dyDescent="0.3">
      <c r="AI1876" s="32">
        <f t="shared" si="67"/>
        <v>45370.041666662124</v>
      </c>
      <c r="AJ1876" s="33">
        <v>90.94</v>
      </c>
      <c r="AK1876" s="33">
        <f>MIN(CalcoliFV!$AN$7,CalcoliFV!$AO$7+MAX(0,180-AJ1876)+4)</f>
        <v>110</v>
      </c>
    </row>
    <row r="1877" spans="35:37" x14ac:dyDescent="0.3">
      <c r="AI1877" s="32">
        <f t="shared" si="67"/>
        <v>45370.083333328788</v>
      </c>
      <c r="AJ1877" s="33">
        <v>82.5</v>
      </c>
      <c r="AK1877" s="33">
        <f>MIN(CalcoliFV!$AN$7,CalcoliFV!$AO$7+MAX(0,180-AJ1877)+4)</f>
        <v>110</v>
      </c>
    </row>
    <row r="1878" spans="35:37" x14ac:dyDescent="0.3">
      <c r="AI1878" s="32">
        <f t="shared" si="67"/>
        <v>45370.124999995453</v>
      </c>
      <c r="AJ1878" s="33">
        <v>82.1</v>
      </c>
      <c r="AK1878" s="33">
        <f>MIN(CalcoliFV!$AN$7,CalcoliFV!$AO$7+MAX(0,180-AJ1878)+4)</f>
        <v>110</v>
      </c>
    </row>
    <row r="1879" spans="35:37" x14ac:dyDescent="0.3">
      <c r="AI1879" s="32">
        <f t="shared" si="67"/>
        <v>45370.166666662117</v>
      </c>
      <c r="AJ1879" s="33">
        <v>85.3</v>
      </c>
      <c r="AK1879" s="33">
        <f>MIN(CalcoliFV!$AN$7,CalcoliFV!$AO$7+MAX(0,180-AJ1879)+4)</f>
        <v>110</v>
      </c>
    </row>
    <row r="1880" spans="35:37" x14ac:dyDescent="0.3">
      <c r="AI1880" s="32">
        <f t="shared" si="67"/>
        <v>45370.208333328781</v>
      </c>
      <c r="AJ1880" s="33">
        <v>92</v>
      </c>
      <c r="AK1880" s="33">
        <f>MIN(CalcoliFV!$AN$7,CalcoliFV!$AO$7+MAX(0,180-AJ1880)+4)</f>
        <v>110</v>
      </c>
    </row>
    <row r="1881" spans="35:37" x14ac:dyDescent="0.3">
      <c r="AI1881" s="32">
        <f t="shared" si="67"/>
        <v>45370.249999995445</v>
      </c>
      <c r="AJ1881" s="33">
        <v>94.6</v>
      </c>
      <c r="AK1881" s="33">
        <f>MIN(CalcoliFV!$AN$7,CalcoliFV!$AO$7+MAX(0,180-AJ1881)+4)</f>
        <v>110</v>
      </c>
    </row>
    <row r="1882" spans="35:37" x14ac:dyDescent="0.3">
      <c r="AI1882" s="32">
        <f t="shared" si="67"/>
        <v>45370.291666662109</v>
      </c>
      <c r="AJ1882" s="33">
        <v>103.87</v>
      </c>
      <c r="AK1882" s="33">
        <f>MIN(CalcoliFV!$AN$7,CalcoliFV!$AO$7+MAX(0,180-AJ1882)+4)</f>
        <v>110</v>
      </c>
    </row>
    <row r="1883" spans="35:37" x14ac:dyDescent="0.3">
      <c r="AI1883" s="32">
        <f t="shared" si="67"/>
        <v>45370.333333328774</v>
      </c>
      <c r="AJ1883" s="33">
        <v>109.88867999999999</v>
      </c>
      <c r="AK1883" s="33">
        <f>MIN(CalcoliFV!$AN$7,CalcoliFV!$AO$7+MAX(0,180-AJ1883)+4)</f>
        <v>110</v>
      </c>
    </row>
    <row r="1884" spans="35:37" x14ac:dyDescent="0.3">
      <c r="AI1884" s="32">
        <f t="shared" si="67"/>
        <v>45370.374999995438</v>
      </c>
      <c r="AJ1884" s="33">
        <v>108.41</v>
      </c>
      <c r="AK1884" s="33">
        <f>MIN(CalcoliFV!$AN$7,CalcoliFV!$AO$7+MAX(0,180-AJ1884)+4)</f>
        <v>110</v>
      </c>
    </row>
    <row r="1885" spans="35:37" x14ac:dyDescent="0.3">
      <c r="AI1885" s="32">
        <f t="shared" si="67"/>
        <v>45370.416666662102</v>
      </c>
      <c r="AJ1885" s="33">
        <v>97.99</v>
      </c>
      <c r="AK1885" s="33">
        <f>MIN(CalcoliFV!$AN$7,CalcoliFV!$AO$7+MAX(0,180-AJ1885)+4)</f>
        <v>110</v>
      </c>
    </row>
    <row r="1886" spans="35:37" x14ac:dyDescent="0.3">
      <c r="AI1886" s="32">
        <f t="shared" si="67"/>
        <v>45370.458333328766</v>
      </c>
      <c r="AJ1886" s="33">
        <v>89.03</v>
      </c>
      <c r="AK1886" s="33">
        <f>MIN(CalcoliFV!$AN$7,CalcoliFV!$AO$7+MAX(0,180-AJ1886)+4)</f>
        <v>110</v>
      </c>
    </row>
    <row r="1887" spans="35:37" x14ac:dyDescent="0.3">
      <c r="AI1887" s="32">
        <f t="shared" si="67"/>
        <v>45370.499999995431</v>
      </c>
      <c r="AJ1887" s="33">
        <v>78.900000000000006</v>
      </c>
      <c r="AK1887" s="33">
        <f>MIN(CalcoliFV!$AN$7,CalcoliFV!$AO$7+MAX(0,180-AJ1887)+4)</f>
        <v>110</v>
      </c>
    </row>
    <row r="1888" spans="35:37" x14ac:dyDescent="0.3">
      <c r="AI1888" s="32">
        <f t="shared" si="67"/>
        <v>45370.541666662095</v>
      </c>
      <c r="AJ1888" s="33">
        <v>64.13</v>
      </c>
      <c r="AK1888" s="33">
        <f>MIN(CalcoliFV!$AN$7,CalcoliFV!$AO$7+MAX(0,180-AJ1888)+4)</f>
        <v>110</v>
      </c>
    </row>
    <row r="1889" spans="35:37" x14ac:dyDescent="0.3">
      <c r="AI1889" s="32">
        <f t="shared" si="67"/>
        <v>45370.583333328759</v>
      </c>
      <c r="AJ1889" s="33">
        <v>65</v>
      </c>
      <c r="AK1889" s="33">
        <f>MIN(CalcoliFV!$AN$7,CalcoliFV!$AO$7+MAX(0,180-AJ1889)+4)</f>
        <v>110</v>
      </c>
    </row>
    <row r="1890" spans="35:37" x14ac:dyDescent="0.3">
      <c r="AI1890" s="32">
        <f t="shared" si="67"/>
        <v>45370.624999995423</v>
      </c>
      <c r="AJ1890" s="33">
        <v>75.25</v>
      </c>
      <c r="AK1890" s="33">
        <f>MIN(CalcoliFV!$AN$7,CalcoliFV!$AO$7+MAX(0,180-AJ1890)+4)</f>
        <v>110</v>
      </c>
    </row>
    <row r="1891" spans="35:37" x14ac:dyDescent="0.3">
      <c r="AI1891" s="32">
        <f t="shared" si="67"/>
        <v>45370.666666662088</v>
      </c>
      <c r="AJ1891" s="33">
        <v>80.290000000000006</v>
      </c>
      <c r="AK1891" s="33">
        <f>MIN(CalcoliFV!$AN$7,CalcoliFV!$AO$7+MAX(0,180-AJ1891)+4)</f>
        <v>110</v>
      </c>
    </row>
    <row r="1892" spans="35:37" x14ac:dyDescent="0.3">
      <c r="AI1892" s="32">
        <f t="shared" si="67"/>
        <v>45370.708333328752</v>
      </c>
      <c r="AJ1892" s="33">
        <v>94.46</v>
      </c>
      <c r="AK1892" s="33">
        <f>MIN(CalcoliFV!$AN$7,CalcoliFV!$AO$7+MAX(0,180-AJ1892)+4)</f>
        <v>110</v>
      </c>
    </row>
    <row r="1893" spans="35:37" x14ac:dyDescent="0.3">
      <c r="AI1893" s="32">
        <f t="shared" si="67"/>
        <v>45370.749999995416</v>
      </c>
      <c r="AJ1893" s="33">
        <v>102.02</v>
      </c>
      <c r="AK1893" s="33">
        <f>MIN(CalcoliFV!$AN$7,CalcoliFV!$AO$7+MAX(0,180-AJ1893)+4)</f>
        <v>110</v>
      </c>
    </row>
    <row r="1894" spans="35:37" x14ac:dyDescent="0.3">
      <c r="AI1894" s="32">
        <f t="shared" si="67"/>
        <v>45370.79166666208</v>
      </c>
      <c r="AJ1894" s="33">
        <v>124.7</v>
      </c>
      <c r="AK1894" s="33">
        <f>MIN(CalcoliFV!$AN$7,CalcoliFV!$AO$7+MAX(0,180-AJ1894)+4)</f>
        <v>110</v>
      </c>
    </row>
    <row r="1895" spans="35:37" x14ac:dyDescent="0.3">
      <c r="AI1895" s="32">
        <f t="shared" si="67"/>
        <v>45370.833333328745</v>
      </c>
      <c r="AJ1895" s="33">
        <v>128.96006</v>
      </c>
      <c r="AK1895" s="33">
        <f>MIN(CalcoliFV!$AN$7,CalcoliFV!$AO$7+MAX(0,180-AJ1895)+4)</f>
        <v>110</v>
      </c>
    </row>
    <row r="1896" spans="35:37" x14ac:dyDescent="0.3">
      <c r="AI1896" s="32">
        <f t="shared" si="67"/>
        <v>45370.874999995409</v>
      </c>
      <c r="AJ1896" s="33">
        <v>110</v>
      </c>
      <c r="AK1896" s="33">
        <f>MIN(CalcoliFV!$AN$7,CalcoliFV!$AO$7+MAX(0,180-AJ1896)+4)</f>
        <v>110</v>
      </c>
    </row>
    <row r="1897" spans="35:37" x14ac:dyDescent="0.3">
      <c r="AI1897" s="32">
        <f t="shared" si="67"/>
        <v>45370.916666662073</v>
      </c>
      <c r="AJ1897" s="33">
        <v>98.23</v>
      </c>
      <c r="AK1897" s="33">
        <f>MIN(CalcoliFV!$AN$7,CalcoliFV!$AO$7+MAX(0,180-AJ1897)+4)</f>
        <v>110</v>
      </c>
    </row>
    <row r="1898" spans="35:37" x14ac:dyDescent="0.3">
      <c r="AI1898" s="32">
        <f t="shared" si="67"/>
        <v>45370.958333328737</v>
      </c>
      <c r="AJ1898" s="33">
        <v>94.77</v>
      </c>
      <c r="AK1898" s="33">
        <f>MIN(CalcoliFV!$AN$7,CalcoliFV!$AO$7+MAX(0,180-AJ1898)+4)</f>
        <v>110</v>
      </c>
    </row>
    <row r="1899" spans="35:37" x14ac:dyDescent="0.3">
      <c r="AI1899" s="32">
        <f t="shared" si="67"/>
        <v>45370.999999995402</v>
      </c>
      <c r="AJ1899" s="33">
        <v>94.46</v>
      </c>
      <c r="AK1899" s="33">
        <f>MIN(CalcoliFV!$AN$7,CalcoliFV!$AO$7+MAX(0,180-AJ1899)+4)</f>
        <v>110</v>
      </c>
    </row>
    <row r="1900" spans="35:37" x14ac:dyDescent="0.3">
      <c r="AI1900" s="32">
        <f t="shared" si="67"/>
        <v>45371.041666662066</v>
      </c>
      <c r="AJ1900" s="33">
        <v>91.46</v>
      </c>
      <c r="AK1900" s="33">
        <f>MIN(CalcoliFV!$AN$7,CalcoliFV!$AO$7+MAX(0,180-AJ1900)+4)</f>
        <v>110</v>
      </c>
    </row>
    <row r="1901" spans="35:37" x14ac:dyDescent="0.3">
      <c r="AI1901" s="32">
        <f t="shared" si="67"/>
        <v>45371.08333332873</v>
      </c>
      <c r="AJ1901" s="33">
        <v>85.1</v>
      </c>
      <c r="AK1901" s="33">
        <f>MIN(CalcoliFV!$AN$7,CalcoliFV!$AO$7+MAX(0,180-AJ1901)+4)</f>
        <v>110</v>
      </c>
    </row>
    <row r="1902" spans="35:37" x14ac:dyDescent="0.3">
      <c r="AI1902" s="32">
        <f t="shared" si="67"/>
        <v>45371.124999995394</v>
      </c>
      <c r="AJ1902" s="33">
        <v>84.5</v>
      </c>
      <c r="AK1902" s="33">
        <f>MIN(CalcoliFV!$AN$7,CalcoliFV!$AO$7+MAX(0,180-AJ1902)+4)</f>
        <v>110</v>
      </c>
    </row>
    <row r="1903" spans="35:37" x14ac:dyDescent="0.3">
      <c r="AI1903" s="32">
        <f t="shared" si="67"/>
        <v>45371.166666662059</v>
      </c>
      <c r="AJ1903" s="33">
        <v>85.1</v>
      </c>
      <c r="AK1903" s="33">
        <f>MIN(CalcoliFV!$AN$7,CalcoliFV!$AO$7+MAX(0,180-AJ1903)+4)</f>
        <v>110</v>
      </c>
    </row>
    <row r="1904" spans="35:37" x14ac:dyDescent="0.3">
      <c r="AI1904" s="32">
        <f t="shared" si="67"/>
        <v>45371.208333328723</v>
      </c>
      <c r="AJ1904" s="33">
        <v>85.1</v>
      </c>
      <c r="AK1904" s="33">
        <f>MIN(CalcoliFV!$AN$7,CalcoliFV!$AO$7+MAX(0,180-AJ1904)+4)</f>
        <v>110</v>
      </c>
    </row>
    <row r="1905" spans="35:37" x14ac:dyDescent="0.3">
      <c r="AI1905" s="32">
        <f t="shared" si="67"/>
        <v>45371.249999995387</v>
      </c>
      <c r="AJ1905" s="33">
        <v>94.62</v>
      </c>
      <c r="AK1905" s="33">
        <f>MIN(CalcoliFV!$AN$7,CalcoliFV!$AO$7+MAX(0,180-AJ1905)+4)</f>
        <v>110</v>
      </c>
    </row>
    <row r="1906" spans="35:37" x14ac:dyDescent="0.3">
      <c r="AI1906" s="32">
        <f t="shared" si="67"/>
        <v>45371.291666662051</v>
      </c>
      <c r="AJ1906" s="33">
        <v>107.06988</v>
      </c>
      <c r="AK1906" s="33">
        <f>MIN(CalcoliFV!$AN$7,CalcoliFV!$AO$7+MAX(0,180-AJ1906)+4)</f>
        <v>110</v>
      </c>
    </row>
    <row r="1907" spans="35:37" x14ac:dyDescent="0.3">
      <c r="AI1907" s="32">
        <f t="shared" si="67"/>
        <v>45371.333333328716</v>
      </c>
      <c r="AJ1907" s="33">
        <v>120</v>
      </c>
      <c r="AK1907" s="33">
        <f>MIN(CalcoliFV!$AN$7,CalcoliFV!$AO$7+MAX(0,180-AJ1907)+4)</f>
        <v>110</v>
      </c>
    </row>
    <row r="1908" spans="35:37" x14ac:dyDescent="0.3">
      <c r="AI1908" s="32">
        <f t="shared" si="67"/>
        <v>45371.37499999538</v>
      </c>
      <c r="AJ1908" s="33">
        <v>105</v>
      </c>
      <c r="AK1908" s="33">
        <f>MIN(CalcoliFV!$AN$7,CalcoliFV!$AO$7+MAX(0,180-AJ1908)+4)</f>
        <v>110</v>
      </c>
    </row>
    <row r="1909" spans="35:37" x14ac:dyDescent="0.3">
      <c r="AI1909" s="32">
        <f t="shared" si="67"/>
        <v>45371.416666662044</v>
      </c>
      <c r="AJ1909" s="33">
        <v>102.65</v>
      </c>
      <c r="AK1909" s="33">
        <f>MIN(CalcoliFV!$AN$7,CalcoliFV!$AO$7+MAX(0,180-AJ1909)+4)</f>
        <v>110</v>
      </c>
    </row>
    <row r="1910" spans="35:37" x14ac:dyDescent="0.3">
      <c r="AI1910" s="32">
        <f t="shared" si="67"/>
        <v>45371.458333328708</v>
      </c>
      <c r="AJ1910" s="33">
        <v>95.19</v>
      </c>
      <c r="AK1910" s="33">
        <f>MIN(CalcoliFV!$AN$7,CalcoliFV!$AO$7+MAX(0,180-AJ1910)+4)</f>
        <v>110</v>
      </c>
    </row>
    <row r="1911" spans="35:37" x14ac:dyDescent="0.3">
      <c r="AI1911" s="32">
        <f t="shared" si="67"/>
        <v>45371.499999995372</v>
      </c>
      <c r="AJ1911" s="33">
        <v>85.25</v>
      </c>
      <c r="AK1911" s="33">
        <f>MIN(CalcoliFV!$AN$7,CalcoliFV!$AO$7+MAX(0,180-AJ1911)+4)</f>
        <v>110</v>
      </c>
    </row>
    <row r="1912" spans="35:37" x14ac:dyDescent="0.3">
      <c r="AI1912" s="32">
        <f t="shared" si="67"/>
        <v>45371.541666662037</v>
      </c>
      <c r="AJ1912" s="33">
        <v>69.849890000000002</v>
      </c>
      <c r="AK1912" s="33">
        <f>MIN(CalcoliFV!$AN$7,CalcoliFV!$AO$7+MAX(0,180-AJ1912)+4)</f>
        <v>110</v>
      </c>
    </row>
    <row r="1913" spans="35:37" x14ac:dyDescent="0.3">
      <c r="AI1913" s="32">
        <f t="shared" si="67"/>
        <v>45371.583333328701</v>
      </c>
      <c r="AJ1913" s="33">
        <v>74</v>
      </c>
      <c r="AK1913" s="33">
        <f>MIN(CalcoliFV!$AN$7,CalcoliFV!$AO$7+MAX(0,180-AJ1913)+4)</f>
        <v>110</v>
      </c>
    </row>
    <row r="1914" spans="35:37" x14ac:dyDescent="0.3">
      <c r="AI1914" s="32">
        <f t="shared" si="67"/>
        <v>45371.624999995365</v>
      </c>
      <c r="AJ1914" s="33">
        <v>86.3</v>
      </c>
      <c r="AK1914" s="33">
        <f>MIN(CalcoliFV!$AN$7,CalcoliFV!$AO$7+MAX(0,180-AJ1914)+4)</f>
        <v>110</v>
      </c>
    </row>
    <row r="1915" spans="35:37" x14ac:dyDescent="0.3">
      <c r="AI1915" s="32">
        <f t="shared" si="67"/>
        <v>45371.666666662029</v>
      </c>
      <c r="AJ1915" s="33">
        <v>94.18</v>
      </c>
      <c r="AK1915" s="33">
        <f>MIN(CalcoliFV!$AN$7,CalcoliFV!$AO$7+MAX(0,180-AJ1915)+4)</f>
        <v>110</v>
      </c>
    </row>
    <row r="1916" spans="35:37" x14ac:dyDescent="0.3">
      <c r="AI1916" s="32">
        <f t="shared" si="67"/>
        <v>45371.708333328694</v>
      </c>
      <c r="AJ1916" s="33">
        <v>99.19</v>
      </c>
      <c r="AK1916" s="33">
        <f>MIN(CalcoliFV!$AN$7,CalcoliFV!$AO$7+MAX(0,180-AJ1916)+4)</f>
        <v>110</v>
      </c>
    </row>
    <row r="1917" spans="35:37" x14ac:dyDescent="0.3">
      <c r="AI1917" s="32">
        <f t="shared" si="67"/>
        <v>45371.749999995358</v>
      </c>
      <c r="AJ1917" s="33">
        <v>117.02</v>
      </c>
      <c r="AK1917" s="33">
        <f>MIN(CalcoliFV!$AN$7,CalcoliFV!$AO$7+MAX(0,180-AJ1917)+4)</f>
        <v>110</v>
      </c>
    </row>
    <row r="1918" spans="35:37" x14ac:dyDescent="0.3">
      <c r="AI1918" s="32">
        <f t="shared" si="67"/>
        <v>45371.791666662022</v>
      </c>
      <c r="AJ1918" s="33">
        <v>145</v>
      </c>
      <c r="AK1918" s="33">
        <f>MIN(CalcoliFV!$AN$7,CalcoliFV!$AO$7+MAX(0,180-AJ1918)+4)</f>
        <v>109</v>
      </c>
    </row>
    <row r="1919" spans="35:37" x14ac:dyDescent="0.3">
      <c r="AI1919" s="32">
        <f t="shared" si="67"/>
        <v>45371.833333328686</v>
      </c>
      <c r="AJ1919" s="33">
        <v>156.38999999999999</v>
      </c>
      <c r="AK1919" s="33">
        <f>MIN(CalcoliFV!$AN$7,CalcoliFV!$AO$7+MAX(0,180-AJ1919)+4)</f>
        <v>97.610000000000014</v>
      </c>
    </row>
    <row r="1920" spans="35:37" x14ac:dyDescent="0.3">
      <c r="AI1920" s="32">
        <f t="shared" si="67"/>
        <v>45371.874999995351</v>
      </c>
      <c r="AJ1920" s="33">
        <v>125.35735</v>
      </c>
      <c r="AK1920" s="33">
        <f>MIN(CalcoliFV!$AN$7,CalcoliFV!$AO$7+MAX(0,180-AJ1920)+4)</f>
        <v>110</v>
      </c>
    </row>
    <row r="1921" spans="35:37" x14ac:dyDescent="0.3">
      <c r="AI1921" s="32">
        <f t="shared" si="67"/>
        <v>45371.916666662015</v>
      </c>
      <c r="AJ1921" s="33">
        <v>105.79</v>
      </c>
      <c r="AK1921" s="33">
        <f>MIN(CalcoliFV!$AN$7,CalcoliFV!$AO$7+MAX(0,180-AJ1921)+4)</f>
        <v>110</v>
      </c>
    </row>
    <row r="1922" spans="35:37" x14ac:dyDescent="0.3">
      <c r="AI1922" s="32">
        <f t="shared" si="67"/>
        <v>45371.958333328679</v>
      </c>
      <c r="AJ1922" s="33">
        <v>100.9</v>
      </c>
      <c r="AK1922" s="33">
        <f>MIN(CalcoliFV!$AN$7,CalcoliFV!$AO$7+MAX(0,180-AJ1922)+4)</f>
        <v>110</v>
      </c>
    </row>
    <row r="1923" spans="35:37" x14ac:dyDescent="0.3">
      <c r="AI1923" s="32">
        <f t="shared" si="67"/>
        <v>45371.999999995343</v>
      </c>
      <c r="AJ1923" s="33">
        <v>98.22</v>
      </c>
      <c r="AK1923" s="33">
        <f>MIN(CalcoliFV!$AN$7,CalcoliFV!$AO$7+MAX(0,180-AJ1923)+4)</f>
        <v>110</v>
      </c>
    </row>
    <row r="1924" spans="35:37" x14ac:dyDescent="0.3">
      <c r="AI1924" s="32">
        <f t="shared" si="67"/>
        <v>45372.041666662008</v>
      </c>
      <c r="AJ1924" s="33">
        <v>95.8</v>
      </c>
      <c r="AK1924" s="33">
        <f>MIN(CalcoliFV!$AN$7,CalcoliFV!$AO$7+MAX(0,180-AJ1924)+4)</f>
        <v>110</v>
      </c>
    </row>
    <row r="1925" spans="35:37" x14ac:dyDescent="0.3">
      <c r="AI1925" s="32">
        <f t="shared" ref="AI1925:AI1988" si="68">AI1924+1/24</f>
        <v>45372.083333328672</v>
      </c>
      <c r="AJ1925" s="33">
        <v>90</v>
      </c>
      <c r="AK1925" s="33">
        <f>MIN(CalcoliFV!$AN$7,CalcoliFV!$AO$7+MAX(0,180-AJ1925)+4)</f>
        <v>110</v>
      </c>
    </row>
    <row r="1926" spans="35:37" x14ac:dyDescent="0.3">
      <c r="AI1926" s="32">
        <f t="shared" si="68"/>
        <v>45372.124999995336</v>
      </c>
      <c r="AJ1926" s="33">
        <v>85</v>
      </c>
      <c r="AK1926" s="33">
        <f>MIN(CalcoliFV!$AN$7,CalcoliFV!$AO$7+MAX(0,180-AJ1926)+4)</f>
        <v>110</v>
      </c>
    </row>
    <row r="1927" spans="35:37" x14ac:dyDescent="0.3">
      <c r="AI1927" s="32">
        <f t="shared" si="68"/>
        <v>45372.166666662</v>
      </c>
      <c r="AJ1927" s="33">
        <v>85.1</v>
      </c>
      <c r="AK1927" s="33">
        <f>MIN(CalcoliFV!$AN$7,CalcoliFV!$AO$7+MAX(0,180-AJ1927)+4)</f>
        <v>110</v>
      </c>
    </row>
    <row r="1928" spans="35:37" x14ac:dyDescent="0.3">
      <c r="AI1928" s="32">
        <f t="shared" si="68"/>
        <v>45372.208333328665</v>
      </c>
      <c r="AJ1928" s="33">
        <v>85.1</v>
      </c>
      <c r="AK1928" s="33">
        <f>MIN(CalcoliFV!$AN$7,CalcoliFV!$AO$7+MAX(0,180-AJ1928)+4)</f>
        <v>110</v>
      </c>
    </row>
    <row r="1929" spans="35:37" x14ac:dyDescent="0.3">
      <c r="AI1929" s="32">
        <f t="shared" si="68"/>
        <v>45372.249999995329</v>
      </c>
      <c r="AJ1929" s="33">
        <v>95</v>
      </c>
      <c r="AK1929" s="33">
        <f>MIN(CalcoliFV!$AN$7,CalcoliFV!$AO$7+MAX(0,180-AJ1929)+4)</f>
        <v>110</v>
      </c>
    </row>
    <row r="1930" spans="35:37" x14ac:dyDescent="0.3">
      <c r="AI1930" s="32">
        <f t="shared" si="68"/>
        <v>45372.291666661993</v>
      </c>
      <c r="AJ1930" s="33">
        <v>105</v>
      </c>
      <c r="AK1930" s="33">
        <f>MIN(CalcoliFV!$AN$7,CalcoliFV!$AO$7+MAX(0,180-AJ1930)+4)</f>
        <v>110</v>
      </c>
    </row>
    <row r="1931" spans="35:37" x14ac:dyDescent="0.3">
      <c r="AI1931" s="32">
        <f t="shared" si="68"/>
        <v>45372.333333328657</v>
      </c>
      <c r="AJ1931" s="33">
        <v>115</v>
      </c>
      <c r="AK1931" s="33">
        <f>MIN(CalcoliFV!$AN$7,CalcoliFV!$AO$7+MAX(0,180-AJ1931)+4)</f>
        <v>110</v>
      </c>
    </row>
    <row r="1932" spans="35:37" x14ac:dyDescent="0.3">
      <c r="AI1932" s="32">
        <f t="shared" si="68"/>
        <v>45372.374999995322</v>
      </c>
      <c r="AJ1932" s="33">
        <v>115</v>
      </c>
      <c r="AK1932" s="33">
        <f>MIN(CalcoliFV!$AN$7,CalcoliFV!$AO$7+MAX(0,180-AJ1932)+4)</f>
        <v>110</v>
      </c>
    </row>
    <row r="1933" spans="35:37" x14ac:dyDescent="0.3">
      <c r="AI1933" s="32">
        <f t="shared" si="68"/>
        <v>45372.416666661986</v>
      </c>
      <c r="AJ1933" s="33">
        <v>99.49</v>
      </c>
      <c r="AK1933" s="33">
        <f>MIN(CalcoliFV!$AN$7,CalcoliFV!$AO$7+MAX(0,180-AJ1933)+4)</f>
        <v>110</v>
      </c>
    </row>
    <row r="1934" spans="35:37" x14ac:dyDescent="0.3">
      <c r="AI1934" s="32">
        <f t="shared" si="68"/>
        <v>45372.45833332865</v>
      </c>
      <c r="AJ1934" s="33">
        <v>92.28</v>
      </c>
      <c r="AK1934" s="33">
        <f>MIN(CalcoliFV!$AN$7,CalcoliFV!$AO$7+MAX(0,180-AJ1934)+4)</f>
        <v>110</v>
      </c>
    </row>
    <row r="1935" spans="35:37" x14ac:dyDescent="0.3">
      <c r="AI1935" s="32">
        <f t="shared" si="68"/>
        <v>45372.499999995314</v>
      </c>
      <c r="AJ1935" s="33">
        <v>83.1</v>
      </c>
      <c r="AK1935" s="33">
        <f>MIN(CalcoliFV!$AN$7,CalcoliFV!$AO$7+MAX(0,180-AJ1935)+4)</f>
        <v>110</v>
      </c>
    </row>
    <row r="1936" spans="35:37" x14ac:dyDescent="0.3">
      <c r="AI1936" s="32">
        <f t="shared" si="68"/>
        <v>45372.541666661979</v>
      </c>
      <c r="AJ1936" s="33">
        <v>76.826490000000007</v>
      </c>
      <c r="AK1936" s="33">
        <f>MIN(CalcoliFV!$AN$7,CalcoliFV!$AO$7+MAX(0,180-AJ1936)+4)</f>
        <v>110</v>
      </c>
    </row>
    <row r="1937" spans="35:37" x14ac:dyDescent="0.3">
      <c r="AI1937" s="32">
        <f t="shared" si="68"/>
        <v>45372.583333328643</v>
      </c>
      <c r="AJ1937" s="33">
        <v>70.38</v>
      </c>
      <c r="AK1937" s="33">
        <f>MIN(CalcoliFV!$AN$7,CalcoliFV!$AO$7+MAX(0,180-AJ1937)+4)</f>
        <v>110</v>
      </c>
    </row>
    <row r="1938" spans="35:37" x14ac:dyDescent="0.3">
      <c r="AI1938" s="32">
        <f t="shared" si="68"/>
        <v>45372.624999995307</v>
      </c>
      <c r="AJ1938" s="33">
        <v>85.1</v>
      </c>
      <c r="AK1938" s="33">
        <f>MIN(CalcoliFV!$AN$7,CalcoliFV!$AO$7+MAX(0,180-AJ1938)+4)</f>
        <v>110</v>
      </c>
    </row>
    <row r="1939" spans="35:37" x14ac:dyDescent="0.3">
      <c r="AI1939" s="32">
        <f t="shared" si="68"/>
        <v>45372.666666661971</v>
      </c>
      <c r="AJ1939" s="33">
        <v>91.65</v>
      </c>
      <c r="AK1939" s="33">
        <f>MIN(CalcoliFV!$AN$7,CalcoliFV!$AO$7+MAX(0,180-AJ1939)+4)</f>
        <v>110</v>
      </c>
    </row>
    <row r="1940" spans="35:37" x14ac:dyDescent="0.3">
      <c r="AI1940" s="32">
        <f t="shared" si="68"/>
        <v>45372.708333328635</v>
      </c>
      <c r="AJ1940" s="33">
        <v>95.6</v>
      </c>
      <c r="AK1940" s="33">
        <f>MIN(CalcoliFV!$AN$7,CalcoliFV!$AO$7+MAX(0,180-AJ1940)+4)</f>
        <v>110</v>
      </c>
    </row>
    <row r="1941" spans="35:37" x14ac:dyDescent="0.3">
      <c r="AI1941" s="32">
        <f t="shared" si="68"/>
        <v>45372.7499999953</v>
      </c>
      <c r="AJ1941" s="33">
        <v>99.89</v>
      </c>
      <c r="AK1941" s="33">
        <f>MIN(CalcoliFV!$AN$7,CalcoliFV!$AO$7+MAX(0,180-AJ1941)+4)</f>
        <v>110</v>
      </c>
    </row>
    <row r="1942" spans="35:37" x14ac:dyDescent="0.3">
      <c r="AI1942" s="32">
        <f t="shared" si="68"/>
        <v>45372.791666661964</v>
      </c>
      <c r="AJ1942" s="33">
        <v>121.89</v>
      </c>
      <c r="AK1942" s="33">
        <f>MIN(CalcoliFV!$AN$7,CalcoliFV!$AO$7+MAX(0,180-AJ1942)+4)</f>
        <v>110</v>
      </c>
    </row>
    <row r="1943" spans="35:37" x14ac:dyDescent="0.3">
      <c r="AI1943" s="32">
        <f t="shared" si="68"/>
        <v>45372.833333328628</v>
      </c>
      <c r="AJ1943" s="33">
        <v>122.00578</v>
      </c>
      <c r="AK1943" s="33">
        <f>MIN(CalcoliFV!$AN$7,CalcoliFV!$AO$7+MAX(0,180-AJ1943)+4)</f>
        <v>110</v>
      </c>
    </row>
    <row r="1944" spans="35:37" x14ac:dyDescent="0.3">
      <c r="AI1944" s="32">
        <f t="shared" si="68"/>
        <v>45372.874999995292</v>
      </c>
      <c r="AJ1944" s="33">
        <v>104.89</v>
      </c>
      <c r="AK1944" s="33">
        <f>MIN(CalcoliFV!$AN$7,CalcoliFV!$AO$7+MAX(0,180-AJ1944)+4)</f>
        <v>110</v>
      </c>
    </row>
    <row r="1945" spans="35:37" x14ac:dyDescent="0.3">
      <c r="AI1945" s="32">
        <f t="shared" si="68"/>
        <v>45372.916666661957</v>
      </c>
      <c r="AJ1945" s="33">
        <v>97.5</v>
      </c>
      <c r="AK1945" s="33">
        <f>MIN(CalcoliFV!$AN$7,CalcoliFV!$AO$7+MAX(0,180-AJ1945)+4)</f>
        <v>110</v>
      </c>
    </row>
    <row r="1946" spans="35:37" x14ac:dyDescent="0.3">
      <c r="AI1946" s="32">
        <f t="shared" si="68"/>
        <v>45372.958333328621</v>
      </c>
      <c r="AJ1946" s="33">
        <v>95</v>
      </c>
      <c r="AK1946" s="33">
        <f>MIN(CalcoliFV!$AN$7,CalcoliFV!$AO$7+MAX(0,180-AJ1946)+4)</f>
        <v>110</v>
      </c>
    </row>
    <row r="1947" spans="35:37" x14ac:dyDescent="0.3">
      <c r="AI1947" s="32">
        <f t="shared" si="68"/>
        <v>45372.999999995285</v>
      </c>
      <c r="AJ1947" s="33">
        <v>91.5</v>
      </c>
      <c r="AK1947" s="33">
        <f>MIN(CalcoliFV!$AN$7,CalcoliFV!$AO$7+MAX(0,180-AJ1947)+4)</f>
        <v>110</v>
      </c>
    </row>
    <row r="1948" spans="35:37" x14ac:dyDescent="0.3">
      <c r="AI1948" s="32">
        <f t="shared" si="68"/>
        <v>45373.041666661949</v>
      </c>
      <c r="AJ1948" s="33">
        <v>92.01</v>
      </c>
      <c r="AK1948" s="33">
        <f>MIN(CalcoliFV!$AN$7,CalcoliFV!$AO$7+MAX(0,180-AJ1948)+4)</f>
        <v>110</v>
      </c>
    </row>
    <row r="1949" spans="35:37" x14ac:dyDescent="0.3">
      <c r="AI1949" s="32">
        <f t="shared" si="68"/>
        <v>45373.083333328614</v>
      </c>
      <c r="AJ1949" s="33">
        <v>88.1</v>
      </c>
      <c r="AK1949" s="33">
        <f>MIN(CalcoliFV!$AN$7,CalcoliFV!$AO$7+MAX(0,180-AJ1949)+4)</f>
        <v>110</v>
      </c>
    </row>
    <row r="1950" spans="35:37" x14ac:dyDescent="0.3">
      <c r="AI1950" s="32">
        <f t="shared" si="68"/>
        <v>45373.124999995278</v>
      </c>
      <c r="AJ1950" s="33">
        <v>87.13</v>
      </c>
      <c r="AK1950" s="33">
        <f>MIN(CalcoliFV!$AN$7,CalcoliFV!$AO$7+MAX(0,180-AJ1950)+4)</f>
        <v>110</v>
      </c>
    </row>
    <row r="1951" spans="35:37" x14ac:dyDescent="0.3">
      <c r="AI1951" s="32">
        <f t="shared" si="68"/>
        <v>45373.166666661942</v>
      </c>
      <c r="AJ1951" s="33">
        <v>87.44</v>
      </c>
      <c r="AK1951" s="33">
        <f>MIN(CalcoliFV!$AN$7,CalcoliFV!$AO$7+MAX(0,180-AJ1951)+4)</f>
        <v>110</v>
      </c>
    </row>
    <row r="1952" spans="35:37" x14ac:dyDescent="0.3">
      <c r="AI1952" s="32">
        <f t="shared" si="68"/>
        <v>45373.208333328606</v>
      </c>
      <c r="AJ1952" s="33">
        <v>88.1</v>
      </c>
      <c r="AK1952" s="33">
        <f>MIN(CalcoliFV!$AN$7,CalcoliFV!$AO$7+MAX(0,180-AJ1952)+4)</f>
        <v>110</v>
      </c>
    </row>
    <row r="1953" spans="35:37" x14ac:dyDescent="0.3">
      <c r="AI1953" s="32">
        <f t="shared" si="68"/>
        <v>45373.249999995271</v>
      </c>
      <c r="AJ1953" s="33">
        <v>92.5</v>
      </c>
      <c r="AK1953" s="33">
        <f>MIN(CalcoliFV!$AN$7,CalcoliFV!$AO$7+MAX(0,180-AJ1953)+4)</f>
        <v>110</v>
      </c>
    </row>
    <row r="1954" spans="35:37" x14ac:dyDescent="0.3">
      <c r="AI1954" s="32">
        <f t="shared" si="68"/>
        <v>45373.291666661935</v>
      </c>
      <c r="AJ1954" s="33">
        <v>101.68</v>
      </c>
      <c r="AK1954" s="33">
        <f>MIN(CalcoliFV!$AN$7,CalcoliFV!$AO$7+MAX(0,180-AJ1954)+4)</f>
        <v>110</v>
      </c>
    </row>
    <row r="1955" spans="35:37" x14ac:dyDescent="0.3">
      <c r="AI1955" s="32">
        <f t="shared" si="68"/>
        <v>45373.333333328599</v>
      </c>
      <c r="AJ1955" s="33">
        <v>105</v>
      </c>
      <c r="AK1955" s="33">
        <f>MIN(CalcoliFV!$AN$7,CalcoliFV!$AO$7+MAX(0,180-AJ1955)+4)</f>
        <v>110</v>
      </c>
    </row>
    <row r="1956" spans="35:37" x14ac:dyDescent="0.3">
      <c r="AI1956" s="32">
        <f t="shared" si="68"/>
        <v>45373.374999995263</v>
      </c>
      <c r="AJ1956" s="33">
        <v>109</v>
      </c>
      <c r="AK1956" s="33">
        <f>MIN(CalcoliFV!$AN$7,CalcoliFV!$AO$7+MAX(0,180-AJ1956)+4)</f>
        <v>110</v>
      </c>
    </row>
    <row r="1957" spans="35:37" x14ac:dyDescent="0.3">
      <c r="AI1957" s="32">
        <f t="shared" si="68"/>
        <v>45373.416666661928</v>
      </c>
      <c r="AJ1957" s="33">
        <v>97.17</v>
      </c>
      <c r="AK1957" s="33">
        <f>MIN(CalcoliFV!$AN$7,CalcoliFV!$AO$7+MAX(0,180-AJ1957)+4)</f>
        <v>110</v>
      </c>
    </row>
    <row r="1958" spans="35:37" x14ac:dyDescent="0.3">
      <c r="AI1958" s="32">
        <f t="shared" si="68"/>
        <v>45373.458333328592</v>
      </c>
      <c r="AJ1958" s="33">
        <v>92.01</v>
      </c>
      <c r="AK1958" s="33">
        <f>MIN(CalcoliFV!$AN$7,CalcoliFV!$AO$7+MAX(0,180-AJ1958)+4)</f>
        <v>110</v>
      </c>
    </row>
    <row r="1959" spans="35:37" x14ac:dyDescent="0.3">
      <c r="AI1959" s="32">
        <f t="shared" si="68"/>
        <v>45373.499999995256</v>
      </c>
      <c r="AJ1959" s="33">
        <v>88</v>
      </c>
      <c r="AK1959" s="33">
        <f>MIN(CalcoliFV!$AN$7,CalcoliFV!$AO$7+MAX(0,180-AJ1959)+4)</f>
        <v>110</v>
      </c>
    </row>
    <row r="1960" spans="35:37" x14ac:dyDescent="0.3">
      <c r="AI1960" s="32">
        <f t="shared" si="68"/>
        <v>45373.54166666192</v>
      </c>
      <c r="AJ1960" s="33">
        <v>78.69</v>
      </c>
      <c r="AK1960" s="33">
        <f>MIN(CalcoliFV!$AN$7,CalcoliFV!$AO$7+MAX(0,180-AJ1960)+4)</f>
        <v>110</v>
      </c>
    </row>
    <row r="1961" spans="35:37" x14ac:dyDescent="0.3">
      <c r="AI1961" s="32">
        <f t="shared" si="68"/>
        <v>45373.583333328585</v>
      </c>
      <c r="AJ1961" s="33">
        <v>76.44</v>
      </c>
      <c r="AK1961" s="33">
        <f>MIN(CalcoliFV!$AN$7,CalcoliFV!$AO$7+MAX(0,180-AJ1961)+4)</f>
        <v>110</v>
      </c>
    </row>
    <row r="1962" spans="35:37" x14ac:dyDescent="0.3">
      <c r="AI1962" s="32">
        <f t="shared" si="68"/>
        <v>45373.624999995249</v>
      </c>
      <c r="AJ1962" s="33">
        <v>86.228390000000005</v>
      </c>
      <c r="AK1962" s="33">
        <f>MIN(CalcoliFV!$AN$7,CalcoliFV!$AO$7+MAX(0,180-AJ1962)+4)</f>
        <v>110</v>
      </c>
    </row>
    <row r="1963" spans="35:37" x14ac:dyDescent="0.3">
      <c r="AI1963" s="32">
        <f t="shared" si="68"/>
        <v>45373.666666661913</v>
      </c>
      <c r="AJ1963" s="33">
        <v>92.01</v>
      </c>
      <c r="AK1963" s="33">
        <f>MIN(CalcoliFV!$AN$7,CalcoliFV!$AO$7+MAX(0,180-AJ1963)+4)</f>
        <v>110</v>
      </c>
    </row>
    <row r="1964" spans="35:37" x14ac:dyDescent="0.3">
      <c r="AI1964" s="32">
        <f t="shared" si="68"/>
        <v>45373.708333328577</v>
      </c>
      <c r="AJ1964" s="33">
        <v>95.21</v>
      </c>
      <c r="AK1964" s="33">
        <f>MIN(CalcoliFV!$AN$7,CalcoliFV!$AO$7+MAX(0,180-AJ1964)+4)</f>
        <v>110</v>
      </c>
    </row>
    <row r="1965" spans="35:37" x14ac:dyDescent="0.3">
      <c r="AI1965" s="32">
        <f t="shared" si="68"/>
        <v>45373.749999995242</v>
      </c>
      <c r="AJ1965" s="33">
        <v>100.96</v>
      </c>
      <c r="AK1965" s="33">
        <f>MIN(CalcoliFV!$AN$7,CalcoliFV!$AO$7+MAX(0,180-AJ1965)+4)</f>
        <v>110</v>
      </c>
    </row>
    <row r="1966" spans="35:37" x14ac:dyDescent="0.3">
      <c r="AI1966" s="32">
        <f t="shared" si="68"/>
        <v>45373.791666661906</v>
      </c>
      <c r="AJ1966" s="33">
        <v>110.85908000000001</v>
      </c>
      <c r="AK1966" s="33">
        <f>MIN(CalcoliFV!$AN$7,CalcoliFV!$AO$7+MAX(0,180-AJ1966)+4)</f>
        <v>110</v>
      </c>
    </row>
    <row r="1967" spans="35:37" x14ac:dyDescent="0.3">
      <c r="AI1967" s="32">
        <f t="shared" si="68"/>
        <v>45373.83333332857</v>
      </c>
      <c r="AJ1967" s="33">
        <v>113.4657</v>
      </c>
      <c r="AK1967" s="33">
        <f>MIN(CalcoliFV!$AN$7,CalcoliFV!$AO$7+MAX(0,180-AJ1967)+4)</f>
        <v>110</v>
      </c>
    </row>
    <row r="1968" spans="35:37" x14ac:dyDescent="0.3">
      <c r="AI1968" s="32">
        <f t="shared" si="68"/>
        <v>45373.874999995234</v>
      </c>
      <c r="AJ1968" s="33">
        <v>103.74</v>
      </c>
      <c r="AK1968" s="33">
        <f>MIN(CalcoliFV!$AN$7,CalcoliFV!$AO$7+MAX(0,180-AJ1968)+4)</f>
        <v>110</v>
      </c>
    </row>
    <row r="1969" spans="35:37" x14ac:dyDescent="0.3">
      <c r="AI1969" s="32">
        <f t="shared" si="68"/>
        <v>45373.916666661898</v>
      </c>
      <c r="AJ1969" s="33">
        <v>98.16</v>
      </c>
      <c r="AK1969" s="33">
        <f>MIN(CalcoliFV!$AN$7,CalcoliFV!$AO$7+MAX(0,180-AJ1969)+4)</f>
        <v>110</v>
      </c>
    </row>
    <row r="1970" spans="35:37" x14ac:dyDescent="0.3">
      <c r="AI1970" s="32">
        <f t="shared" si="68"/>
        <v>45373.958333328563</v>
      </c>
      <c r="AJ1970" s="33">
        <v>95.78</v>
      </c>
      <c r="AK1970" s="33">
        <f>MIN(CalcoliFV!$AN$7,CalcoliFV!$AO$7+MAX(0,180-AJ1970)+4)</f>
        <v>110</v>
      </c>
    </row>
    <row r="1971" spans="35:37" x14ac:dyDescent="0.3">
      <c r="AI1971" s="32">
        <f t="shared" si="68"/>
        <v>45373.999999995227</v>
      </c>
      <c r="AJ1971" s="33">
        <v>94.34</v>
      </c>
      <c r="AK1971" s="33">
        <f>MIN(CalcoliFV!$AN$7,CalcoliFV!$AO$7+MAX(0,180-AJ1971)+4)</f>
        <v>110</v>
      </c>
    </row>
    <row r="1972" spans="35:37" x14ac:dyDescent="0.3">
      <c r="AI1972" s="32">
        <f t="shared" si="68"/>
        <v>45374.041666661891</v>
      </c>
      <c r="AJ1972" s="33">
        <v>95.05</v>
      </c>
      <c r="AK1972" s="33">
        <f>MIN(CalcoliFV!$AN$7,CalcoliFV!$AO$7+MAX(0,180-AJ1972)+4)</f>
        <v>110</v>
      </c>
    </row>
    <row r="1973" spans="35:37" x14ac:dyDescent="0.3">
      <c r="AI1973" s="32">
        <f t="shared" si="68"/>
        <v>45374.083333328555</v>
      </c>
      <c r="AJ1973" s="33">
        <v>93.5</v>
      </c>
      <c r="AK1973" s="33">
        <f>MIN(CalcoliFV!$AN$7,CalcoliFV!$AO$7+MAX(0,180-AJ1973)+4)</f>
        <v>110</v>
      </c>
    </row>
    <row r="1974" spans="35:37" x14ac:dyDescent="0.3">
      <c r="AI1974" s="32">
        <f t="shared" si="68"/>
        <v>45374.12499999522</v>
      </c>
      <c r="AJ1974" s="33">
        <v>94.06</v>
      </c>
      <c r="AK1974" s="33">
        <f>MIN(CalcoliFV!$AN$7,CalcoliFV!$AO$7+MAX(0,180-AJ1974)+4)</f>
        <v>110</v>
      </c>
    </row>
    <row r="1975" spans="35:37" x14ac:dyDescent="0.3">
      <c r="AI1975" s="32">
        <f t="shared" si="68"/>
        <v>45374.166666661884</v>
      </c>
      <c r="AJ1975" s="33">
        <v>94.39</v>
      </c>
      <c r="AK1975" s="33">
        <f>MIN(CalcoliFV!$AN$7,CalcoliFV!$AO$7+MAX(0,180-AJ1975)+4)</f>
        <v>110</v>
      </c>
    </row>
    <row r="1976" spans="35:37" x14ac:dyDescent="0.3">
      <c r="AI1976" s="32">
        <f t="shared" si="68"/>
        <v>45374.208333328548</v>
      </c>
      <c r="AJ1976" s="33">
        <v>95.08</v>
      </c>
      <c r="AK1976" s="33">
        <f>MIN(CalcoliFV!$AN$7,CalcoliFV!$AO$7+MAX(0,180-AJ1976)+4)</f>
        <v>110</v>
      </c>
    </row>
    <row r="1977" spans="35:37" x14ac:dyDescent="0.3">
      <c r="AI1977" s="32">
        <f t="shared" si="68"/>
        <v>45374.249999995212</v>
      </c>
      <c r="AJ1977" s="33">
        <v>96.25</v>
      </c>
      <c r="AK1977" s="33">
        <f>MIN(CalcoliFV!$AN$7,CalcoliFV!$AO$7+MAX(0,180-AJ1977)+4)</f>
        <v>110</v>
      </c>
    </row>
    <row r="1978" spans="35:37" x14ac:dyDescent="0.3">
      <c r="AI1978" s="32">
        <f t="shared" si="68"/>
        <v>45374.291666661877</v>
      </c>
      <c r="AJ1978" s="33">
        <v>97.25</v>
      </c>
      <c r="AK1978" s="33">
        <f>MIN(CalcoliFV!$AN$7,CalcoliFV!$AO$7+MAX(0,180-AJ1978)+4)</f>
        <v>110</v>
      </c>
    </row>
    <row r="1979" spans="35:37" x14ac:dyDescent="0.3">
      <c r="AI1979" s="32">
        <f t="shared" si="68"/>
        <v>45374.333333328541</v>
      </c>
      <c r="AJ1979" s="33">
        <v>95</v>
      </c>
      <c r="AK1979" s="33">
        <f>MIN(CalcoliFV!$AN$7,CalcoliFV!$AO$7+MAX(0,180-AJ1979)+4)</f>
        <v>110</v>
      </c>
    </row>
    <row r="1980" spans="35:37" x14ac:dyDescent="0.3">
      <c r="AI1980" s="32">
        <f t="shared" si="68"/>
        <v>45374.374999995205</v>
      </c>
      <c r="AJ1980" s="33">
        <v>90</v>
      </c>
      <c r="AK1980" s="33">
        <f>MIN(CalcoliFV!$AN$7,CalcoliFV!$AO$7+MAX(0,180-AJ1980)+4)</f>
        <v>110</v>
      </c>
    </row>
    <row r="1981" spans="35:37" x14ac:dyDescent="0.3">
      <c r="AI1981" s="32">
        <f t="shared" si="68"/>
        <v>45374.416666661869</v>
      </c>
      <c r="AJ1981" s="33">
        <v>81.69</v>
      </c>
      <c r="AK1981" s="33">
        <f>MIN(CalcoliFV!$AN$7,CalcoliFV!$AO$7+MAX(0,180-AJ1981)+4)</f>
        <v>110</v>
      </c>
    </row>
    <row r="1982" spans="35:37" x14ac:dyDescent="0.3">
      <c r="AI1982" s="32">
        <f t="shared" si="68"/>
        <v>45374.458333328534</v>
      </c>
      <c r="AJ1982" s="33">
        <v>75</v>
      </c>
      <c r="AK1982" s="33">
        <f>MIN(CalcoliFV!$AN$7,CalcoliFV!$AO$7+MAX(0,180-AJ1982)+4)</f>
        <v>110</v>
      </c>
    </row>
    <row r="1983" spans="35:37" x14ac:dyDescent="0.3">
      <c r="AI1983" s="32">
        <f t="shared" si="68"/>
        <v>45374.499999995198</v>
      </c>
      <c r="AJ1983" s="33">
        <v>65.143029999999996</v>
      </c>
      <c r="AK1983" s="33">
        <f>MIN(CalcoliFV!$AN$7,CalcoliFV!$AO$7+MAX(0,180-AJ1983)+4)</f>
        <v>110</v>
      </c>
    </row>
    <row r="1984" spans="35:37" x14ac:dyDescent="0.3">
      <c r="AI1984" s="32">
        <f t="shared" si="68"/>
        <v>45374.541666661862</v>
      </c>
      <c r="AJ1984" s="33">
        <v>46.401780000000002</v>
      </c>
      <c r="AK1984" s="33">
        <f>MIN(CalcoliFV!$AN$7,CalcoliFV!$AO$7+MAX(0,180-AJ1984)+4)</f>
        <v>110</v>
      </c>
    </row>
    <row r="1985" spans="35:37" x14ac:dyDescent="0.3">
      <c r="AI1985" s="32">
        <f t="shared" si="68"/>
        <v>45374.583333328526</v>
      </c>
      <c r="AJ1985" s="33">
        <v>32</v>
      </c>
      <c r="AK1985" s="33">
        <f>MIN(CalcoliFV!$AN$7,CalcoliFV!$AO$7+MAX(0,180-AJ1985)+4)</f>
        <v>110</v>
      </c>
    </row>
    <row r="1986" spans="35:37" x14ac:dyDescent="0.3">
      <c r="AI1986" s="32">
        <f t="shared" si="68"/>
        <v>45374.624999995191</v>
      </c>
      <c r="AJ1986" s="33">
        <v>37.18</v>
      </c>
      <c r="AK1986" s="33">
        <f>MIN(CalcoliFV!$AN$7,CalcoliFV!$AO$7+MAX(0,180-AJ1986)+4)</f>
        <v>110</v>
      </c>
    </row>
    <row r="1987" spans="35:37" x14ac:dyDescent="0.3">
      <c r="AI1987" s="32">
        <f t="shared" si="68"/>
        <v>45374.666666661855</v>
      </c>
      <c r="AJ1987" s="33">
        <v>56</v>
      </c>
      <c r="AK1987" s="33">
        <f>MIN(CalcoliFV!$AN$7,CalcoliFV!$AO$7+MAX(0,180-AJ1987)+4)</f>
        <v>110</v>
      </c>
    </row>
    <row r="1988" spans="35:37" x14ac:dyDescent="0.3">
      <c r="AI1988" s="32">
        <f t="shared" si="68"/>
        <v>45374.708333328519</v>
      </c>
      <c r="AJ1988" s="33">
        <v>56.5</v>
      </c>
      <c r="AK1988" s="33">
        <f>MIN(CalcoliFV!$AN$7,CalcoliFV!$AO$7+MAX(0,180-AJ1988)+4)</f>
        <v>110</v>
      </c>
    </row>
    <row r="1989" spans="35:37" x14ac:dyDescent="0.3">
      <c r="AI1989" s="32">
        <f t="shared" ref="AI1989:AI2052" si="69">AI1988+1/24</f>
        <v>45374.749999995183</v>
      </c>
      <c r="AJ1989" s="33">
        <v>80</v>
      </c>
      <c r="AK1989" s="33">
        <f>MIN(CalcoliFV!$AN$7,CalcoliFV!$AO$7+MAX(0,180-AJ1989)+4)</f>
        <v>110</v>
      </c>
    </row>
    <row r="1990" spans="35:37" x14ac:dyDescent="0.3">
      <c r="AI1990" s="32">
        <f t="shared" si="69"/>
        <v>45374.791666661848</v>
      </c>
      <c r="AJ1990" s="33">
        <v>102.02</v>
      </c>
      <c r="AK1990" s="33">
        <f>MIN(CalcoliFV!$AN$7,CalcoliFV!$AO$7+MAX(0,180-AJ1990)+4)</f>
        <v>110</v>
      </c>
    </row>
    <row r="1991" spans="35:37" x14ac:dyDescent="0.3">
      <c r="AI1991" s="32">
        <f t="shared" si="69"/>
        <v>45374.833333328512</v>
      </c>
      <c r="AJ1991" s="33">
        <v>109</v>
      </c>
      <c r="AK1991" s="33">
        <f>MIN(CalcoliFV!$AN$7,CalcoliFV!$AO$7+MAX(0,180-AJ1991)+4)</f>
        <v>110</v>
      </c>
    </row>
    <row r="1992" spans="35:37" x14ac:dyDescent="0.3">
      <c r="AI1992" s="32">
        <f t="shared" si="69"/>
        <v>45374.874999995176</v>
      </c>
      <c r="AJ1992" s="33">
        <v>97</v>
      </c>
      <c r="AK1992" s="33">
        <f>MIN(CalcoliFV!$AN$7,CalcoliFV!$AO$7+MAX(0,180-AJ1992)+4)</f>
        <v>110</v>
      </c>
    </row>
    <row r="1993" spans="35:37" x14ac:dyDescent="0.3">
      <c r="AI1993" s="32">
        <f t="shared" si="69"/>
        <v>45374.91666666184</v>
      </c>
      <c r="AJ1993" s="33">
        <v>93.79</v>
      </c>
      <c r="AK1993" s="33">
        <f>MIN(CalcoliFV!$AN$7,CalcoliFV!$AO$7+MAX(0,180-AJ1993)+4)</f>
        <v>110</v>
      </c>
    </row>
    <row r="1994" spans="35:37" x14ac:dyDescent="0.3">
      <c r="AI1994" s="32">
        <f t="shared" si="69"/>
        <v>45374.958333328505</v>
      </c>
      <c r="AJ1994" s="33">
        <v>87</v>
      </c>
      <c r="AK1994" s="33">
        <f>MIN(CalcoliFV!$AN$7,CalcoliFV!$AO$7+MAX(0,180-AJ1994)+4)</f>
        <v>110</v>
      </c>
    </row>
    <row r="1995" spans="35:37" x14ac:dyDescent="0.3">
      <c r="AI1995" s="32">
        <f t="shared" si="69"/>
        <v>45374.999999995169</v>
      </c>
      <c r="AJ1995" s="33">
        <v>80</v>
      </c>
      <c r="AK1995" s="33">
        <f>MIN(CalcoliFV!$AN$7,CalcoliFV!$AO$7+MAX(0,180-AJ1995)+4)</f>
        <v>110</v>
      </c>
    </row>
    <row r="1996" spans="35:37" x14ac:dyDescent="0.3">
      <c r="AI1996" s="32">
        <f t="shared" si="69"/>
        <v>45375.041666661833</v>
      </c>
      <c r="AJ1996" s="33">
        <v>84</v>
      </c>
      <c r="AK1996" s="33">
        <f>MIN(CalcoliFV!$AN$7,CalcoliFV!$AO$7+MAX(0,180-AJ1996)+4)</f>
        <v>110</v>
      </c>
    </row>
    <row r="1997" spans="35:37" x14ac:dyDescent="0.3">
      <c r="AI1997" s="32">
        <f t="shared" si="69"/>
        <v>45375.083333328497</v>
      </c>
      <c r="AJ1997" s="33">
        <v>78.028809999999993</v>
      </c>
      <c r="AK1997" s="33">
        <f>MIN(CalcoliFV!$AN$7,CalcoliFV!$AO$7+MAX(0,180-AJ1997)+4)</f>
        <v>110</v>
      </c>
    </row>
    <row r="1998" spans="35:37" x14ac:dyDescent="0.3">
      <c r="AI1998" s="32">
        <f t="shared" si="69"/>
        <v>45375.124999995161</v>
      </c>
      <c r="AJ1998" s="33">
        <v>75</v>
      </c>
      <c r="AK1998" s="33">
        <f>MIN(CalcoliFV!$AN$7,CalcoliFV!$AO$7+MAX(0,180-AJ1998)+4)</f>
        <v>110</v>
      </c>
    </row>
    <row r="1999" spans="35:37" x14ac:dyDescent="0.3">
      <c r="AI1999" s="32">
        <f t="shared" si="69"/>
        <v>45375.166666661826</v>
      </c>
      <c r="AJ1999" s="33">
        <v>63</v>
      </c>
      <c r="AK1999" s="33">
        <f>MIN(CalcoliFV!$AN$7,CalcoliFV!$AO$7+MAX(0,180-AJ1999)+4)</f>
        <v>110</v>
      </c>
    </row>
    <row r="2000" spans="35:37" x14ac:dyDescent="0.3">
      <c r="AI2000" s="32">
        <f t="shared" si="69"/>
        <v>45375.20833332849</v>
      </c>
      <c r="AJ2000" s="33">
        <v>71.349999999999994</v>
      </c>
      <c r="AK2000" s="33">
        <f>MIN(CalcoliFV!$AN$7,CalcoliFV!$AO$7+MAX(0,180-AJ2000)+4)</f>
        <v>110</v>
      </c>
    </row>
    <row r="2001" spans="35:37" x14ac:dyDescent="0.3">
      <c r="AI2001" s="32">
        <f t="shared" si="69"/>
        <v>45375.249999995154</v>
      </c>
      <c r="AJ2001" s="33">
        <v>75</v>
      </c>
      <c r="AK2001" s="33">
        <f>MIN(CalcoliFV!$AN$7,CalcoliFV!$AO$7+MAX(0,180-AJ2001)+4)</f>
        <v>110</v>
      </c>
    </row>
    <row r="2002" spans="35:37" x14ac:dyDescent="0.3">
      <c r="AI2002" s="32">
        <f t="shared" si="69"/>
        <v>45375.291666661818</v>
      </c>
      <c r="AJ2002" s="33">
        <v>75</v>
      </c>
      <c r="AK2002" s="33">
        <f>MIN(CalcoliFV!$AN$7,CalcoliFV!$AO$7+MAX(0,180-AJ2002)+4)</f>
        <v>110</v>
      </c>
    </row>
    <row r="2003" spans="35:37" x14ac:dyDescent="0.3">
      <c r="AI2003" s="32">
        <f t="shared" si="69"/>
        <v>45375.333333328483</v>
      </c>
      <c r="AJ2003" s="33">
        <v>38.5</v>
      </c>
      <c r="AK2003" s="33">
        <f>MIN(CalcoliFV!$AN$7,CalcoliFV!$AO$7+MAX(0,180-AJ2003)+4)</f>
        <v>110</v>
      </c>
    </row>
    <row r="2004" spans="35:37" x14ac:dyDescent="0.3">
      <c r="AI2004" s="32">
        <f t="shared" si="69"/>
        <v>45375.374999995147</v>
      </c>
      <c r="AJ2004" s="33">
        <v>46.988439999999997</v>
      </c>
      <c r="AK2004" s="33">
        <f>MIN(CalcoliFV!$AN$7,CalcoliFV!$AO$7+MAX(0,180-AJ2004)+4)</f>
        <v>110</v>
      </c>
    </row>
    <row r="2005" spans="35:37" x14ac:dyDescent="0.3">
      <c r="AI2005" s="32">
        <f t="shared" si="69"/>
        <v>45375.416666661811</v>
      </c>
      <c r="AJ2005" s="33">
        <v>14.05</v>
      </c>
      <c r="AK2005" s="33">
        <f>MIN(CalcoliFV!$AN$7,CalcoliFV!$AO$7+MAX(0,180-AJ2005)+4)</f>
        <v>110</v>
      </c>
    </row>
    <row r="2006" spans="35:37" x14ac:dyDescent="0.3">
      <c r="AI2006" s="32">
        <f t="shared" si="69"/>
        <v>45375.458333328475</v>
      </c>
      <c r="AJ2006" s="33">
        <v>5</v>
      </c>
      <c r="AK2006" s="33">
        <f>MIN(CalcoliFV!$AN$7,CalcoliFV!$AO$7+MAX(0,180-AJ2006)+4)</f>
        <v>110</v>
      </c>
    </row>
    <row r="2007" spans="35:37" x14ac:dyDescent="0.3">
      <c r="AI2007" s="32">
        <f t="shared" si="69"/>
        <v>45375.49999999514</v>
      </c>
      <c r="AJ2007" s="33">
        <v>0.1</v>
      </c>
      <c r="AK2007" s="33">
        <f>MIN(CalcoliFV!$AN$7,CalcoliFV!$AO$7+MAX(0,180-AJ2007)+4)</f>
        <v>110</v>
      </c>
    </row>
    <row r="2008" spans="35:37" x14ac:dyDescent="0.3">
      <c r="AI2008" s="32">
        <f t="shared" si="69"/>
        <v>45375.541666661804</v>
      </c>
      <c r="AJ2008" s="33">
        <v>2.0100000000000001E-3</v>
      </c>
      <c r="AK2008" s="33">
        <f>MIN(CalcoliFV!$AN$7,CalcoliFV!$AO$7+MAX(0,180-AJ2008)+4)</f>
        <v>110</v>
      </c>
    </row>
    <row r="2009" spans="35:37" x14ac:dyDescent="0.3">
      <c r="AI2009" s="32">
        <f t="shared" si="69"/>
        <v>45375.583333328468</v>
      </c>
      <c r="AJ2009" s="33">
        <v>0</v>
      </c>
      <c r="AK2009" s="33">
        <f>MIN(CalcoliFV!$AN$7,CalcoliFV!$AO$7+MAX(0,180-AJ2009)+4)</f>
        <v>110</v>
      </c>
    </row>
    <row r="2010" spans="35:37" x14ac:dyDescent="0.3">
      <c r="AI2010" s="32">
        <f t="shared" si="69"/>
        <v>45375.624999995132</v>
      </c>
      <c r="AJ2010" s="33">
        <v>2.0100000000000001E-3</v>
      </c>
      <c r="AK2010" s="33">
        <f>MIN(CalcoliFV!$AN$7,CalcoliFV!$AO$7+MAX(0,180-AJ2010)+4)</f>
        <v>110</v>
      </c>
    </row>
    <row r="2011" spans="35:37" x14ac:dyDescent="0.3">
      <c r="AI2011" s="32">
        <f t="shared" si="69"/>
        <v>45375.666666661797</v>
      </c>
      <c r="AJ2011" s="33">
        <v>0.01</v>
      </c>
      <c r="AK2011" s="33">
        <f>MIN(CalcoliFV!$AN$7,CalcoliFV!$AO$7+MAX(0,180-AJ2011)+4)</f>
        <v>110</v>
      </c>
    </row>
    <row r="2012" spans="35:37" x14ac:dyDescent="0.3">
      <c r="AI2012" s="32">
        <f t="shared" si="69"/>
        <v>45375.708333328461</v>
      </c>
      <c r="AJ2012" s="33">
        <v>49</v>
      </c>
      <c r="AK2012" s="33">
        <f>MIN(CalcoliFV!$AN$7,CalcoliFV!$AO$7+MAX(0,180-AJ2012)+4)</f>
        <v>110</v>
      </c>
    </row>
    <row r="2013" spans="35:37" x14ac:dyDescent="0.3">
      <c r="AI2013" s="32">
        <f t="shared" si="69"/>
        <v>45375.749999995125</v>
      </c>
      <c r="AJ2013" s="33">
        <v>74.980990000000006</v>
      </c>
      <c r="AK2013" s="33">
        <f>MIN(CalcoliFV!$AN$7,CalcoliFV!$AO$7+MAX(0,180-AJ2013)+4)</f>
        <v>110</v>
      </c>
    </row>
    <row r="2014" spans="35:37" x14ac:dyDescent="0.3">
      <c r="AI2014" s="32">
        <f t="shared" si="69"/>
        <v>45375.791666661789</v>
      </c>
      <c r="AJ2014" s="33">
        <v>93.25</v>
      </c>
      <c r="AK2014" s="33">
        <f>MIN(CalcoliFV!$AN$7,CalcoliFV!$AO$7+MAX(0,180-AJ2014)+4)</f>
        <v>110</v>
      </c>
    </row>
    <row r="2015" spans="35:37" x14ac:dyDescent="0.3">
      <c r="AI2015" s="32">
        <f t="shared" si="69"/>
        <v>45375.833333328454</v>
      </c>
      <c r="AJ2015" s="33">
        <v>95.47</v>
      </c>
      <c r="AK2015" s="33">
        <f>MIN(CalcoliFV!$AN$7,CalcoliFV!$AO$7+MAX(0,180-AJ2015)+4)</f>
        <v>110</v>
      </c>
    </row>
    <row r="2016" spans="35:37" x14ac:dyDescent="0.3">
      <c r="AI2016" s="32">
        <f t="shared" si="69"/>
        <v>45375.874999995118</v>
      </c>
      <c r="AJ2016" s="33">
        <v>95</v>
      </c>
      <c r="AK2016" s="33">
        <f>MIN(CalcoliFV!$AN$7,CalcoliFV!$AO$7+MAX(0,180-AJ2016)+4)</f>
        <v>110</v>
      </c>
    </row>
    <row r="2017" spans="35:37" x14ac:dyDescent="0.3">
      <c r="AI2017" s="32">
        <f t="shared" si="69"/>
        <v>45375.916666661782</v>
      </c>
      <c r="AJ2017" s="33">
        <v>94.84</v>
      </c>
      <c r="AK2017" s="33">
        <f>MIN(CalcoliFV!$AN$7,CalcoliFV!$AO$7+MAX(0,180-AJ2017)+4)</f>
        <v>110</v>
      </c>
    </row>
    <row r="2018" spans="35:37" x14ac:dyDescent="0.3">
      <c r="AI2018" s="32">
        <f t="shared" si="69"/>
        <v>45375.958333328446</v>
      </c>
      <c r="AJ2018" s="33">
        <v>91.66</v>
      </c>
      <c r="AK2018" s="33">
        <f>MIN(CalcoliFV!$AN$7,CalcoliFV!$AO$7+MAX(0,180-AJ2018)+4)</f>
        <v>110</v>
      </c>
    </row>
    <row r="2019" spans="35:37" x14ac:dyDescent="0.3">
      <c r="AI2019" s="32">
        <f t="shared" si="69"/>
        <v>45375.999999995111</v>
      </c>
      <c r="AJ2019" s="33">
        <v>80</v>
      </c>
      <c r="AK2019" s="33">
        <f>MIN(CalcoliFV!$AN$7,CalcoliFV!$AO$7+MAX(0,180-AJ2019)+4)</f>
        <v>110</v>
      </c>
    </row>
    <row r="2020" spans="35:37" x14ac:dyDescent="0.3">
      <c r="AI2020" s="32">
        <f t="shared" si="69"/>
        <v>45376.041666661775</v>
      </c>
      <c r="AJ2020" s="33">
        <v>91</v>
      </c>
      <c r="AK2020" s="33">
        <f>MIN(CalcoliFV!$AN$7,CalcoliFV!$AO$7+MAX(0,180-AJ2020)+4)</f>
        <v>110</v>
      </c>
    </row>
    <row r="2021" spans="35:37" x14ac:dyDescent="0.3">
      <c r="AI2021" s="32">
        <f t="shared" si="69"/>
        <v>45376.083333328439</v>
      </c>
      <c r="AJ2021" s="33">
        <v>90</v>
      </c>
      <c r="AK2021" s="33">
        <f>MIN(CalcoliFV!$AN$7,CalcoliFV!$AO$7+MAX(0,180-AJ2021)+4)</f>
        <v>110</v>
      </c>
    </row>
    <row r="2022" spans="35:37" x14ac:dyDescent="0.3">
      <c r="AI2022" s="32">
        <f t="shared" si="69"/>
        <v>45376.124999995103</v>
      </c>
      <c r="AJ2022" s="33">
        <v>90</v>
      </c>
      <c r="AK2022" s="33">
        <f>MIN(CalcoliFV!$AN$7,CalcoliFV!$AO$7+MAX(0,180-AJ2022)+4)</f>
        <v>110</v>
      </c>
    </row>
    <row r="2023" spans="35:37" x14ac:dyDescent="0.3">
      <c r="AI2023" s="32">
        <f t="shared" si="69"/>
        <v>45376.166666661768</v>
      </c>
      <c r="AJ2023" s="33">
        <v>90</v>
      </c>
      <c r="AK2023" s="33">
        <f>MIN(CalcoliFV!$AN$7,CalcoliFV!$AO$7+MAX(0,180-AJ2023)+4)</f>
        <v>110</v>
      </c>
    </row>
    <row r="2024" spans="35:37" x14ac:dyDescent="0.3">
      <c r="AI2024" s="32">
        <f t="shared" si="69"/>
        <v>45376.208333328432</v>
      </c>
      <c r="AJ2024" s="33">
        <v>90</v>
      </c>
      <c r="AK2024" s="33">
        <f>MIN(CalcoliFV!$AN$7,CalcoliFV!$AO$7+MAX(0,180-AJ2024)+4)</f>
        <v>110</v>
      </c>
    </row>
    <row r="2025" spans="35:37" x14ac:dyDescent="0.3">
      <c r="AI2025" s="32">
        <f t="shared" si="69"/>
        <v>45376.249999995096</v>
      </c>
      <c r="AJ2025" s="33">
        <v>93.85</v>
      </c>
      <c r="AK2025" s="33">
        <f>MIN(CalcoliFV!$AN$7,CalcoliFV!$AO$7+MAX(0,180-AJ2025)+4)</f>
        <v>110</v>
      </c>
    </row>
    <row r="2026" spans="35:37" x14ac:dyDescent="0.3">
      <c r="AI2026" s="32">
        <f t="shared" si="69"/>
        <v>45376.29166666176</v>
      </c>
      <c r="AJ2026" s="33">
        <v>106.42</v>
      </c>
      <c r="AK2026" s="33">
        <f>MIN(CalcoliFV!$AN$7,CalcoliFV!$AO$7+MAX(0,180-AJ2026)+4)</f>
        <v>110</v>
      </c>
    </row>
    <row r="2027" spans="35:37" x14ac:dyDescent="0.3">
      <c r="AI2027" s="32">
        <f t="shared" si="69"/>
        <v>45376.333333328424</v>
      </c>
      <c r="AJ2027" s="33">
        <v>115</v>
      </c>
      <c r="AK2027" s="33">
        <f>MIN(CalcoliFV!$AN$7,CalcoliFV!$AO$7+MAX(0,180-AJ2027)+4)</f>
        <v>110</v>
      </c>
    </row>
    <row r="2028" spans="35:37" x14ac:dyDescent="0.3">
      <c r="AI2028" s="32">
        <f t="shared" si="69"/>
        <v>45376.374999995089</v>
      </c>
      <c r="AJ2028" s="33">
        <v>110</v>
      </c>
      <c r="AK2028" s="33">
        <f>MIN(CalcoliFV!$AN$7,CalcoliFV!$AO$7+MAX(0,180-AJ2028)+4)</f>
        <v>110</v>
      </c>
    </row>
    <row r="2029" spans="35:37" x14ac:dyDescent="0.3">
      <c r="AI2029" s="32">
        <f t="shared" si="69"/>
        <v>45376.416666661753</v>
      </c>
      <c r="AJ2029" s="33">
        <v>97.73</v>
      </c>
      <c r="AK2029" s="33">
        <f>MIN(CalcoliFV!$AN$7,CalcoliFV!$AO$7+MAX(0,180-AJ2029)+4)</f>
        <v>110</v>
      </c>
    </row>
    <row r="2030" spans="35:37" x14ac:dyDescent="0.3">
      <c r="AI2030" s="32">
        <f t="shared" si="69"/>
        <v>45376.458333328417</v>
      </c>
      <c r="AJ2030" s="33">
        <v>93.64</v>
      </c>
      <c r="AK2030" s="33">
        <f>MIN(CalcoliFV!$AN$7,CalcoliFV!$AO$7+MAX(0,180-AJ2030)+4)</f>
        <v>110</v>
      </c>
    </row>
    <row r="2031" spans="35:37" x14ac:dyDescent="0.3">
      <c r="AI2031" s="32">
        <f t="shared" si="69"/>
        <v>45376.499999995081</v>
      </c>
      <c r="AJ2031" s="33">
        <v>87.1</v>
      </c>
      <c r="AK2031" s="33">
        <f>MIN(CalcoliFV!$AN$7,CalcoliFV!$AO$7+MAX(0,180-AJ2031)+4)</f>
        <v>110</v>
      </c>
    </row>
    <row r="2032" spans="35:37" x14ac:dyDescent="0.3">
      <c r="AI2032" s="32">
        <f t="shared" si="69"/>
        <v>45376.541666661746</v>
      </c>
      <c r="AJ2032" s="33">
        <v>69.680000000000007</v>
      </c>
      <c r="AK2032" s="33">
        <f>MIN(CalcoliFV!$AN$7,CalcoliFV!$AO$7+MAX(0,180-AJ2032)+4)</f>
        <v>110</v>
      </c>
    </row>
    <row r="2033" spans="35:37" x14ac:dyDescent="0.3">
      <c r="AI2033" s="32">
        <f t="shared" si="69"/>
        <v>45376.58333332841</v>
      </c>
      <c r="AJ2033" s="33">
        <v>78</v>
      </c>
      <c r="AK2033" s="33">
        <f>MIN(CalcoliFV!$AN$7,CalcoliFV!$AO$7+MAX(0,180-AJ2033)+4)</f>
        <v>110</v>
      </c>
    </row>
    <row r="2034" spans="35:37" x14ac:dyDescent="0.3">
      <c r="AI2034" s="32">
        <f t="shared" si="69"/>
        <v>45376.624999995074</v>
      </c>
      <c r="AJ2034" s="33">
        <v>93</v>
      </c>
      <c r="AK2034" s="33">
        <f>MIN(CalcoliFV!$AN$7,CalcoliFV!$AO$7+MAX(0,180-AJ2034)+4)</f>
        <v>110</v>
      </c>
    </row>
    <row r="2035" spans="35:37" x14ac:dyDescent="0.3">
      <c r="AI2035" s="32">
        <f t="shared" si="69"/>
        <v>45376.666666661738</v>
      </c>
      <c r="AJ2035" s="33">
        <v>96.78</v>
      </c>
      <c r="AK2035" s="33">
        <f>MIN(CalcoliFV!$AN$7,CalcoliFV!$AO$7+MAX(0,180-AJ2035)+4)</f>
        <v>110</v>
      </c>
    </row>
    <row r="2036" spans="35:37" x14ac:dyDescent="0.3">
      <c r="AI2036" s="32">
        <f t="shared" si="69"/>
        <v>45376.708333328403</v>
      </c>
      <c r="AJ2036" s="33">
        <v>100.52</v>
      </c>
      <c r="AK2036" s="33">
        <f>MIN(CalcoliFV!$AN$7,CalcoliFV!$AO$7+MAX(0,180-AJ2036)+4)</f>
        <v>110</v>
      </c>
    </row>
    <row r="2037" spans="35:37" x14ac:dyDescent="0.3">
      <c r="AI2037" s="32">
        <f t="shared" si="69"/>
        <v>45376.749999995067</v>
      </c>
      <c r="AJ2037" s="33">
        <v>106.18</v>
      </c>
      <c r="AK2037" s="33">
        <f>MIN(CalcoliFV!$AN$7,CalcoliFV!$AO$7+MAX(0,180-AJ2037)+4)</f>
        <v>110</v>
      </c>
    </row>
    <row r="2038" spans="35:37" x14ac:dyDescent="0.3">
      <c r="AI2038" s="32">
        <f t="shared" si="69"/>
        <v>45376.791666661731</v>
      </c>
      <c r="AJ2038" s="33">
        <v>130</v>
      </c>
      <c r="AK2038" s="33">
        <f>MIN(CalcoliFV!$AN$7,CalcoliFV!$AO$7+MAX(0,180-AJ2038)+4)</f>
        <v>110</v>
      </c>
    </row>
    <row r="2039" spans="35:37" x14ac:dyDescent="0.3">
      <c r="AI2039" s="32">
        <f t="shared" si="69"/>
        <v>45376.833333328395</v>
      </c>
      <c r="AJ2039" s="33">
        <v>145</v>
      </c>
      <c r="AK2039" s="33">
        <f>MIN(CalcoliFV!$AN$7,CalcoliFV!$AO$7+MAX(0,180-AJ2039)+4)</f>
        <v>109</v>
      </c>
    </row>
    <row r="2040" spans="35:37" x14ac:dyDescent="0.3">
      <c r="AI2040" s="32">
        <f t="shared" si="69"/>
        <v>45376.87499999506</v>
      </c>
      <c r="AJ2040" s="33">
        <v>113.11</v>
      </c>
      <c r="AK2040" s="33">
        <f>MIN(CalcoliFV!$AN$7,CalcoliFV!$AO$7+MAX(0,180-AJ2040)+4)</f>
        <v>110</v>
      </c>
    </row>
    <row r="2041" spans="35:37" x14ac:dyDescent="0.3">
      <c r="AI2041" s="32">
        <f t="shared" si="69"/>
        <v>45376.916666661724</v>
      </c>
      <c r="AJ2041" s="33">
        <v>100.36</v>
      </c>
      <c r="AK2041" s="33">
        <f>MIN(CalcoliFV!$AN$7,CalcoliFV!$AO$7+MAX(0,180-AJ2041)+4)</f>
        <v>110</v>
      </c>
    </row>
    <row r="2042" spans="35:37" x14ac:dyDescent="0.3">
      <c r="AI2042" s="32">
        <f t="shared" si="69"/>
        <v>45376.958333328388</v>
      </c>
      <c r="AJ2042" s="33">
        <v>94.5</v>
      </c>
      <c r="AK2042" s="33">
        <f>MIN(CalcoliFV!$AN$7,CalcoliFV!$AO$7+MAX(0,180-AJ2042)+4)</f>
        <v>110</v>
      </c>
    </row>
    <row r="2043" spans="35:37" x14ac:dyDescent="0.3">
      <c r="AI2043" s="32">
        <f t="shared" si="69"/>
        <v>45376.999999995052</v>
      </c>
      <c r="AJ2043" s="33">
        <v>90.34</v>
      </c>
      <c r="AK2043" s="33">
        <f>MIN(CalcoliFV!$AN$7,CalcoliFV!$AO$7+MAX(0,180-AJ2043)+4)</f>
        <v>110</v>
      </c>
    </row>
    <row r="2044" spans="35:37" x14ac:dyDescent="0.3">
      <c r="AI2044" s="32">
        <f t="shared" si="69"/>
        <v>45377.041666661717</v>
      </c>
      <c r="AJ2044" s="33">
        <v>83.95</v>
      </c>
      <c r="AK2044" s="33">
        <f>MIN(CalcoliFV!$AN$7,CalcoliFV!$AO$7+MAX(0,180-AJ2044)+4)</f>
        <v>110</v>
      </c>
    </row>
    <row r="2045" spans="35:37" x14ac:dyDescent="0.3">
      <c r="AI2045" s="32">
        <f t="shared" si="69"/>
        <v>45377.083333328381</v>
      </c>
      <c r="AJ2045" s="33">
        <v>79.5</v>
      </c>
      <c r="AK2045" s="33">
        <f>MIN(CalcoliFV!$AN$7,CalcoliFV!$AO$7+MAX(0,180-AJ2045)+4)</f>
        <v>110</v>
      </c>
    </row>
    <row r="2046" spans="35:37" x14ac:dyDescent="0.3">
      <c r="AI2046" s="32">
        <f t="shared" si="69"/>
        <v>45377.124999995045</v>
      </c>
      <c r="AJ2046" s="33">
        <v>79.150000000000006</v>
      </c>
      <c r="AK2046" s="33">
        <f>MIN(CalcoliFV!$AN$7,CalcoliFV!$AO$7+MAX(0,180-AJ2046)+4)</f>
        <v>110</v>
      </c>
    </row>
    <row r="2047" spans="35:37" x14ac:dyDescent="0.3">
      <c r="AI2047" s="32">
        <f t="shared" si="69"/>
        <v>45377.166666661709</v>
      </c>
      <c r="AJ2047" s="33">
        <v>82.29</v>
      </c>
      <c r="AK2047" s="33">
        <f>MIN(CalcoliFV!$AN$7,CalcoliFV!$AO$7+MAX(0,180-AJ2047)+4)</f>
        <v>110</v>
      </c>
    </row>
    <row r="2048" spans="35:37" x14ac:dyDescent="0.3">
      <c r="AI2048" s="32">
        <f t="shared" si="69"/>
        <v>45377.208333328374</v>
      </c>
      <c r="AJ2048" s="33">
        <v>83.22</v>
      </c>
      <c r="AK2048" s="33">
        <f>MIN(CalcoliFV!$AN$7,CalcoliFV!$AO$7+MAX(0,180-AJ2048)+4)</f>
        <v>110</v>
      </c>
    </row>
    <row r="2049" spans="35:37" x14ac:dyDescent="0.3">
      <c r="AI2049" s="32">
        <f t="shared" si="69"/>
        <v>45377.249999995038</v>
      </c>
      <c r="AJ2049" s="33">
        <v>89.26</v>
      </c>
      <c r="AK2049" s="33">
        <f>MIN(CalcoliFV!$AN$7,CalcoliFV!$AO$7+MAX(0,180-AJ2049)+4)</f>
        <v>110</v>
      </c>
    </row>
    <row r="2050" spans="35:37" x14ac:dyDescent="0.3">
      <c r="AI2050" s="32">
        <f t="shared" si="69"/>
        <v>45377.291666661702</v>
      </c>
      <c r="AJ2050" s="33">
        <v>96</v>
      </c>
      <c r="AK2050" s="33">
        <f>MIN(CalcoliFV!$AN$7,CalcoliFV!$AO$7+MAX(0,180-AJ2050)+4)</f>
        <v>110</v>
      </c>
    </row>
    <row r="2051" spans="35:37" x14ac:dyDescent="0.3">
      <c r="AI2051" s="32">
        <f t="shared" si="69"/>
        <v>45377.333333328366</v>
      </c>
      <c r="AJ2051" s="33">
        <v>109.67</v>
      </c>
      <c r="AK2051" s="33">
        <f>MIN(CalcoliFV!$AN$7,CalcoliFV!$AO$7+MAX(0,180-AJ2051)+4)</f>
        <v>110</v>
      </c>
    </row>
    <row r="2052" spans="35:37" x14ac:dyDescent="0.3">
      <c r="AI2052" s="32">
        <f t="shared" si="69"/>
        <v>45377.374999995031</v>
      </c>
      <c r="AJ2052" s="33">
        <v>120.13</v>
      </c>
      <c r="AK2052" s="33">
        <f>MIN(CalcoliFV!$AN$7,CalcoliFV!$AO$7+MAX(0,180-AJ2052)+4)</f>
        <v>110</v>
      </c>
    </row>
    <row r="2053" spans="35:37" x14ac:dyDescent="0.3">
      <c r="AI2053" s="32">
        <f t="shared" ref="AI2053:AI2116" si="70">AI2052+1/24</f>
        <v>45377.416666661695</v>
      </c>
      <c r="AJ2053" s="33">
        <v>118.36</v>
      </c>
      <c r="AK2053" s="33">
        <f>MIN(CalcoliFV!$AN$7,CalcoliFV!$AO$7+MAX(0,180-AJ2053)+4)</f>
        <v>110</v>
      </c>
    </row>
    <row r="2054" spans="35:37" x14ac:dyDescent="0.3">
      <c r="AI2054" s="32">
        <f t="shared" si="70"/>
        <v>45377.458333328359</v>
      </c>
      <c r="AJ2054" s="33">
        <v>108.36</v>
      </c>
      <c r="AK2054" s="33">
        <f>MIN(CalcoliFV!$AN$7,CalcoliFV!$AO$7+MAX(0,180-AJ2054)+4)</f>
        <v>110</v>
      </c>
    </row>
    <row r="2055" spans="35:37" x14ac:dyDescent="0.3">
      <c r="AI2055" s="32">
        <f t="shared" si="70"/>
        <v>45377.499999995023</v>
      </c>
      <c r="AJ2055" s="33">
        <v>104.01</v>
      </c>
      <c r="AK2055" s="33">
        <f>MIN(CalcoliFV!$AN$7,CalcoliFV!$AO$7+MAX(0,180-AJ2055)+4)</f>
        <v>110</v>
      </c>
    </row>
    <row r="2056" spans="35:37" x14ac:dyDescent="0.3">
      <c r="AI2056" s="32">
        <f t="shared" si="70"/>
        <v>45377.541666661687</v>
      </c>
      <c r="AJ2056" s="33">
        <v>98</v>
      </c>
      <c r="AK2056" s="33">
        <f>MIN(CalcoliFV!$AN$7,CalcoliFV!$AO$7+MAX(0,180-AJ2056)+4)</f>
        <v>110</v>
      </c>
    </row>
    <row r="2057" spans="35:37" x14ac:dyDescent="0.3">
      <c r="AI2057" s="32">
        <f t="shared" si="70"/>
        <v>45377.583333328352</v>
      </c>
      <c r="AJ2057" s="33">
        <v>99.31</v>
      </c>
      <c r="AK2057" s="33">
        <f>MIN(CalcoliFV!$AN$7,CalcoliFV!$AO$7+MAX(0,180-AJ2057)+4)</f>
        <v>110</v>
      </c>
    </row>
    <row r="2058" spans="35:37" x14ac:dyDescent="0.3">
      <c r="AI2058" s="32">
        <f t="shared" si="70"/>
        <v>45377.624999995016</v>
      </c>
      <c r="AJ2058" s="33">
        <v>101.61</v>
      </c>
      <c r="AK2058" s="33">
        <f>MIN(CalcoliFV!$AN$7,CalcoliFV!$AO$7+MAX(0,180-AJ2058)+4)</f>
        <v>110</v>
      </c>
    </row>
    <row r="2059" spans="35:37" x14ac:dyDescent="0.3">
      <c r="AI2059" s="32">
        <f t="shared" si="70"/>
        <v>45377.66666666168</v>
      </c>
      <c r="AJ2059" s="33">
        <v>103.9</v>
      </c>
      <c r="AK2059" s="33">
        <f>MIN(CalcoliFV!$AN$7,CalcoliFV!$AO$7+MAX(0,180-AJ2059)+4)</f>
        <v>110</v>
      </c>
    </row>
    <row r="2060" spans="35:37" x14ac:dyDescent="0.3">
      <c r="AI2060" s="32">
        <f t="shared" si="70"/>
        <v>45377.708333328344</v>
      </c>
      <c r="AJ2060" s="33">
        <v>104.12</v>
      </c>
      <c r="AK2060" s="33">
        <f>MIN(CalcoliFV!$AN$7,CalcoliFV!$AO$7+MAX(0,180-AJ2060)+4)</f>
        <v>110</v>
      </c>
    </row>
    <row r="2061" spans="35:37" x14ac:dyDescent="0.3">
      <c r="AI2061" s="32">
        <f t="shared" si="70"/>
        <v>45377.749999995009</v>
      </c>
      <c r="AJ2061" s="33">
        <v>101.9</v>
      </c>
      <c r="AK2061" s="33">
        <f>MIN(CalcoliFV!$AN$7,CalcoliFV!$AO$7+MAX(0,180-AJ2061)+4)</f>
        <v>110</v>
      </c>
    </row>
    <row r="2062" spans="35:37" x14ac:dyDescent="0.3">
      <c r="AI2062" s="32">
        <f t="shared" si="70"/>
        <v>45377.791666661673</v>
      </c>
      <c r="AJ2062" s="33">
        <v>108.36</v>
      </c>
      <c r="AK2062" s="33">
        <f>MIN(CalcoliFV!$AN$7,CalcoliFV!$AO$7+MAX(0,180-AJ2062)+4)</f>
        <v>110</v>
      </c>
    </row>
    <row r="2063" spans="35:37" x14ac:dyDescent="0.3">
      <c r="AI2063" s="32">
        <f t="shared" si="70"/>
        <v>45377.833333328337</v>
      </c>
      <c r="AJ2063" s="33">
        <v>114.77</v>
      </c>
      <c r="AK2063" s="33">
        <f>MIN(CalcoliFV!$AN$7,CalcoliFV!$AO$7+MAX(0,180-AJ2063)+4)</f>
        <v>110</v>
      </c>
    </row>
    <row r="2064" spans="35:37" x14ac:dyDescent="0.3">
      <c r="AI2064" s="32">
        <f t="shared" si="70"/>
        <v>45377.874999995001</v>
      </c>
      <c r="AJ2064" s="33">
        <v>104.13</v>
      </c>
      <c r="AK2064" s="33">
        <f>MIN(CalcoliFV!$AN$7,CalcoliFV!$AO$7+MAX(0,180-AJ2064)+4)</f>
        <v>110</v>
      </c>
    </row>
    <row r="2065" spans="35:37" x14ac:dyDescent="0.3">
      <c r="AI2065" s="32">
        <f t="shared" si="70"/>
        <v>45377.916666661666</v>
      </c>
      <c r="AJ2065" s="33">
        <v>98.67</v>
      </c>
      <c r="AK2065" s="33">
        <f>MIN(CalcoliFV!$AN$7,CalcoliFV!$AO$7+MAX(0,180-AJ2065)+4)</f>
        <v>110</v>
      </c>
    </row>
    <row r="2066" spans="35:37" x14ac:dyDescent="0.3">
      <c r="AI2066" s="32">
        <f t="shared" si="70"/>
        <v>45377.95833332833</v>
      </c>
      <c r="AJ2066" s="33">
        <v>94.93</v>
      </c>
      <c r="AK2066" s="33">
        <f>MIN(CalcoliFV!$AN$7,CalcoliFV!$AO$7+MAX(0,180-AJ2066)+4)</f>
        <v>110</v>
      </c>
    </row>
    <row r="2067" spans="35:37" x14ac:dyDescent="0.3">
      <c r="AI2067" s="32">
        <f t="shared" si="70"/>
        <v>45377.999999994994</v>
      </c>
      <c r="AJ2067" s="33">
        <v>90</v>
      </c>
      <c r="AK2067" s="33">
        <f>MIN(CalcoliFV!$AN$7,CalcoliFV!$AO$7+MAX(0,180-AJ2067)+4)</f>
        <v>110</v>
      </c>
    </row>
    <row r="2068" spans="35:37" x14ac:dyDescent="0.3">
      <c r="AI2068" s="32">
        <f t="shared" si="70"/>
        <v>45378.041666661658</v>
      </c>
      <c r="AJ2068" s="33">
        <v>90.1</v>
      </c>
      <c r="AK2068" s="33">
        <f>MIN(CalcoliFV!$AN$7,CalcoliFV!$AO$7+MAX(0,180-AJ2068)+4)</f>
        <v>110</v>
      </c>
    </row>
    <row r="2069" spans="35:37" x14ac:dyDescent="0.3">
      <c r="AI2069" s="32">
        <f t="shared" si="70"/>
        <v>45378.083333328323</v>
      </c>
      <c r="AJ2069" s="33">
        <v>80.56</v>
      </c>
      <c r="AK2069" s="33">
        <f>MIN(CalcoliFV!$AN$7,CalcoliFV!$AO$7+MAX(0,180-AJ2069)+4)</f>
        <v>110</v>
      </c>
    </row>
    <row r="2070" spans="35:37" x14ac:dyDescent="0.3">
      <c r="AI2070" s="32">
        <f t="shared" si="70"/>
        <v>45378.124999994987</v>
      </c>
      <c r="AJ2070" s="33">
        <v>78.900000000000006</v>
      </c>
      <c r="AK2070" s="33">
        <f>MIN(CalcoliFV!$AN$7,CalcoliFV!$AO$7+MAX(0,180-AJ2070)+4)</f>
        <v>110</v>
      </c>
    </row>
    <row r="2071" spans="35:37" x14ac:dyDescent="0.3">
      <c r="AI2071" s="32">
        <f t="shared" si="70"/>
        <v>45378.166666661651</v>
      </c>
      <c r="AJ2071" s="33">
        <v>78.900000000000006</v>
      </c>
      <c r="AK2071" s="33">
        <f>MIN(CalcoliFV!$AN$7,CalcoliFV!$AO$7+MAX(0,180-AJ2071)+4)</f>
        <v>110</v>
      </c>
    </row>
    <row r="2072" spans="35:37" x14ac:dyDescent="0.3">
      <c r="AI2072" s="32">
        <f t="shared" si="70"/>
        <v>45378.208333328315</v>
      </c>
      <c r="AJ2072" s="33">
        <v>78.900000000000006</v>
      </c>
      <c r="AK2072" s="33">
        <f>MIN(CalcoliFV!$AN$7,CalcoliFV!$AO$7+MAX(0,180-AJ2072)+4)</f>
        <v>110</v>
      </c>
    </row>
    <row r="2073" spans="35:37" x14ac:dyDescent="0.3">
      <c r="AI2073" s="32">
        <f t="shared" si="70"/>
        <v>45378.24999999498</v>
      </c>
      <c r="AJ2073" s="33">
        <v>88</v>
      </c>
      <c r="AK2073" s="33">
        <f>MIN(CalcoliFV!$AN$7,CalcoliFV!$AO$7+MAX(0,180-AJ2073)+4)</f>
        <v>110</v>
      </c>
    </row>
    <row r="2074" spans="35:37" x14ac:dyDescent="0.3">
      <c r="AI2074" s="32">
        <f t="shared" si="70"/>
        <v>45378.291666661644</v>
      </c>
      <c r="AJ2074" s="33">
        <v>98</v>
      </c>
      <c r="AK2074" s="33">
        <f>MIN(CalcoliFV!$AN$7,CalcoliFV!$AO$7+MAX(0,180-AJ2074)+4)</f>
        <v>110</v>
      </c>
    </row>
    <row r="2075" spans="35:37" x14ac:dyDescent="0.3">
      <c r="AI2075" s="32">
        <f t="shared" si="70"/>
        <v>45378.333333328308</v>
      </c>
      <c r="AJ2075" s="33">
        <v>110.54</v>
      </c>
      <c r="AK2075" s="33">
        <f>MIN(CalcoliFV!$AN$7,CalcoliFV!$AO$7+MAX(0,180-AJ2075)+4)</f>
        <v>110</v>
      </c>
    </row>
    <row r="2076" spans="35:37" x14ac:dyDescent="0.3">
      <c r="AI2076" s="32">
        <f t="shared" si="70"/>
        <v>45378.374999994972</v>
      </c>
      <c r="AJ2076" s="33">
        <v>121</v>
      </c>
      <c r="AK2076" s="33">
        <f>MIN(CalcoliFV!$AN$7,CalcoliFV!$AO$7+MAX(0,180-AJ2076)+4)</f>
        <v>110</v>
      </c>
    </row>
    <row r="2077" spans="35:37" x14ac:dyDescent="0.3">
      <c r="AI2077" s="32">
        <f t="shared" si="70"/>
        <v>45378.416666661637</v>
      </c>
      <c r="AJ2077" s="33">
        <v>119.82</v>
      </c>
      <c r="AK2077" s="33">
        <f>MIN(CalcoliFV!$AN$7,CalcoliFV!$AO$7+MAX(0,180-AJ2077)+4)</f>
        <v>110</v>
      </c>
    </row>
    <row r="2078" spans="35:37" x14ac:dyDescent="0.3">
      <c r="AI2078" s="32">
        <f t="shared" si="70"/>
        <v>45378.458333328301</v>
      </c>
      <c r="AJ2078" s="33">
        <v>115.11</v>
      </c>
      <c r="AK2078" s="33">
        <f>MIN(CalcoliFV!$AN$7,CalcoliFV!$AO$7+MAX(0,180-AJ2078)+4)</f>
        <v>110</v>
      </c>
    </row>
    <row r="2079" spans="35:37" x14ac:dyDescent="0.3">
      <c r="AI2079" s="32">
        <f t="shared" si="70"/>
        <v>45378.499999994965</v>
      </c>
      <c r="AJ2079" s="33">
        <v>110</v>
      </c>
      <c r="AK2079" s="33">
        <f>MIN(CalcoliFV!$AN$7,CalcoliFV!$AO$7+MAX(0,180-AJ2079)+4)</f>
        <v>110</v>
      </c>
    </row>
    <row r="2080" spans="35:37" x14ac:dyDescent="0.3">
      <c r="AI2080" s="32">
        <f t="shared" si="70"/>
        <v>45378.541666661629</v>
      </c>
      <c r="AJ2080" s="33">
        <v>100</v>
      </c>
      <c r="AK2080" s="33">
        <f>MIN(CalcoliFV!$AN$7,CalcoliFV!$AO$7+MAX(0,180-AJ2080)+4)</f>
        <v>110</v>
      </c>
    </row>
    <row r="2081" spans="35:37" x14ac:dyDescent="0.3">
      <c r="AI2081" s="32">
        <f t="shared" si="70"/>
        <v>45378.583333328294</v>
      </c>
      <c r="AJ2081" s="33">
        <v>100</v>
      </c>
      <c r="AK2081" s="33">
        <f>MIN(CalcoliFV!$AN$7,CalcoliFV!$AO$7+MAX(0,180-AJ2081)+4)</f>
        <v>110</v>
      </c>
    </row>
    <row r="2082" spans="35:37" x14ac:dyDescent="0.3">
      <c r="AI2082" s="32">
        <f t="shared" si="70"/>
        <v>45378.624999994958</v>
      </c>
      <c r="AJ2082" s="33">
        <v>102.1</v>
      </c>
      <c r="AK2082" s="33">
        <f>MIN(CalcoliFV!$AN$7,CalcoliFV!$AO$7+MAX(0,180-AJ2082)+4)</f>
        <v>110</v>
      </c>
    </row>
    <row r="2083" spans="35:37" x14ac:dyDescent="0.3">
      <c r="AI2083" s="32">
        <f t="shared" si="70"/>
        <v>45378.666666661622</v>
      </c>
      <c r="AJ2083" s="33">
        <v>101.68</v>
      </c>
      <c r="AK2083" s="33">
        <f>MIN(CalcoliFV!$AN$7,CalcoliFV!$AO$7+MAX(0,180-AJ2083)+4)</f>
        <v>110</v>
      </c>
    </row>
    <row r="2084" spans="35:37" x14ac:dyDescent="0.3">
      <c r="AI2084" s="32">
        <f t="shared" si="70"/>
        <v>45378.708333328286</v>
      </c>
      <c r="AJ2084" s="33">
        <v>100.68</v>
      </c>
      <c r="AK2084" s="33">
        <f>MIN(CalcoliFV!$AN$7,CalcoliFV!$AO$7+MAX(0,180-AJ2084)+4)</f>
        <v>110</v>
      </c>
    </row>
    <row r="2085" spans="35:37" x14ac:dyDescent="0.3">
      <c r="AI2085" s="32">
        <f t="shared" si="70"/>
        <v>45378.74999999495</v>
      </c>
      <c r="AJ2085" s="33">
        <v>101.9</v>
      </c>
      <c r="AK2085" s="33">
        <f>MIN(CalcoliFV!$AN$7,CalcoliFV!$AO$7+MAX(0,180-AJ2085)+4)</f>
        <v>110</v>
      </c>
    </row>
    <row r="2086" spans="35:37" x14ac:dyDescent="0.3">
      <c r="AI2086" s="32">
        <f t="shared" si="70"/>
        <v>45378.791666661615</v>
      </c>
      <c r="AJ2086" s="33">
        <v>117.77</v>
      </c>
      <c r="AK2086" s="33">
        <f>MIN(CalcoliFV!$AN$7,CalcoliFV!$AO$7+MAX(0,180-AJ2086)+4)</f>
        <v>110</v>
      </c>
    </row>
    <row r="2087" spans="35:37" x14ac:dyDescent="0.3">
      <c r="AI2087" s="32">
        <f t="shared" si="70"/>
        <v>45378.833333328279</v>
      </c>
      <c r="AJ2087" s="33">
        <v>117.77</v>
      </c>
      <c r="AK2087" s="33">
        <f>MIN(CalcoliFV!$AN$7,CalcoliFV!$AO$7+MAX(0,180-AJ2087)+4)</f>
        <v>110</v>
      </c>
    </row>
    <row r="2088" spans="35:37" x14ac:dyDescent="0.3">
      <c r="AI2088" s="32">
        <f t="shared" si="70"/>
        <v>45378.874999994943</v>
      </c>
      <c r="AJ2088" s="33">
        <v>103.05</v>
      </c>
      <c r="AK2088" s="33">
        <f>MIN(CalcoliFV!$AN$7,CalcoliFV!$AO$7+MAX(0,180-AJ2088)+4)</f>
        <v>110</v>
      </c>
    </row>
    <row r="2089" spans="35:37" x14ac:dyDescent="0.3">
      <c r="AI2089" s="32">
        <f t="shared" si="70"/>
        <v>45378.916666661607</v>
      </c>
      <c r="AJ2089" s="33">
        <v>98.73</v>
      </c>
      <c r="AK2089" s="33">
        <f>MIN(CalcoliFV!$AN$7,CalcoliFV!$AO$7+MAX(0,180-AJ2089)+4)</f>
        <v>110</v>
      </c>
    </row>
    <row r="2090" spans="35:37" x14ac:dyDescent="0.3">
      <c r="AI2090" s="32">
        <f t="shared" si="70"/>
        <v>45378.958333328272</v>
      </c>
      <c r="AJ2090" s="33">
        <v>90.1</v>
      </c>
      <c r="AK2090" s="33">
        <f>MIN(CalcoliFV!$AN$7,CalcoliFV!$AO$7+MAX(0,180-AJ2090)+4)</f>
        <v>110</v>
      </c>
    </row>
    <row r="2091" spans="35:37" x14ac:dyDescent="0.3">
      <c r="AI2091" s="32">
        <f t="shared" si="70"/>
        <v>45378.999999994936</v>
      </c>
      <c r="AJ2091" s="33">
        <v>78.900000000000006</v>
      </c>
      <c r="AK2091" s="33">
        <f>MIN(CalcoliFV!$AN$7,CalcoliFV!$AO$7+MAX(0,180-AJ2091)+4)</f>
        <v>110</v>
      </c>
    </row>
    <row r="2092" spans="35:37" x14ac:dyDescent="0.3">
      <c r="AI2092" s="32">
        <f t="shared" si="70"/>
        <v>45379.0416666616</v>
      </c>
      <c r="AJ2092" s="33">
        <v>78.349999999999994</v>
      </c>
      <c r="AK2092" s="33">
        <f>MIN(CalcoliFV!$AN$7,CalcoliFV!$AO$7+MAX(0,180-AJ2092)+4)</f>
        <v>110</v>
      </c>
    </row>
    <row r="2093" spans="35:37" x14ac:dyDescent="0.3">
      <c r="AI2093" s="32">
        <f t="shared" si="70"/>
        <v>45379.083333328264</v>
      </c>
      <c r="AJ2093" s="33">
        <v>75.849999999999994</v>
      </c>
      <c r="AK2093" s="33">
        <f>MIN(CalcoliFV!$AN$7,CalcoliFV!$AO$7+MAX(0,180-AJ2093)+4)</f>
        <v>110</v>
      </c>
    </row>
    <row r="2094" spans="35:37" x14ac:dyDescent="0.3">
      <c r="AI2094" s="32">
        <f t="shared" si="70"/>
        <v>45379.124999994929</v>
      </c>
      <c r="AJ2094" s="33">
        <v>78.349999999999994</v>
      </c>
      <c r="AK2094" s="33">
        <f>MIN(CalcoliFV!$AN$7,CalcoliFV!$AO$7+MAX(0,180-AJ2094)+4)</f>
        <v>110</v>
      </c>
    </row>
    <row r="2095" spans="35:37" x14ac:dyDescent="0.3">
      <c r="AI2095" s="32">
        <f t="shared" si="70"/>
        <v>45379.166666661593</v>
      </c>
      <c r="AJ2095" s="33">
        <v>78.349999999999994</v>
      </c>
      <c r="AK2095" s="33">
        <f>MIN(CalcoliFV!$AN$7,CalcoliFV!$AO$7+MAX(0,180-AJ2095)+4)</f>
        <v>110</v>
      </c>
    </row>
    <row r="2096" spans="35:37" x14ac:dyDescent="0.3">
      <c r="AI2096" s="32">
        <f t="shared" si="70"/>
        <v>45379.208333328257</v>
      </c>
      <c r="AJ2096" s="33">
        <v>74.930000000000007</v>
      </c>
      <c r="AK2096" s="33">
        <f>MIN(CalcoliFV!$AN$7,CalcoliFV!$AO$7+MAX(0,180-AJ2096)+4)</f>
        <v>110</v>
      </c>
    </row>
    <row r="2097" spans="35:37" x14ac:dyDescent="0.3">
      <c r="AI2097" s="32">
        <f t="shared" si="70"/>
        <v>45379.249999994921</v>
      </c>
      <c r="AJ2097" s="33">
        <v>79.3</v>
      </c>
      <c r="AK2097" s="33">
        <f>MIN(CalcoliFV!$AN$7,CalcoliFV!$AO$7+MAX(0,180-AJ2097)+4)</f>
        <v>110</v>
      </c>
    </row>
    <row r="2098" spans="35:37" x14ac:dyDescent="0.3">
      <c r="AI2098" s="32">
        <f t="shared" si="70"/>
        <v>45379.291666661586</v>
      </c>
      <c r="AJ2098" s="33">
        <v>97.46</v>
      </c>
      <c r="AK2098" s="33">
        <f>MIN(CalcoliFV!$AN$7,CalcoliFV!$AO$7+MAX(0,180-AJ2098)+4)</f>
        <v>110</v>
      </c>
    </row>
    <row r="2099" spans="35:37" x14ac:dyDescent="0.3">
      <c r="AI2099" s="32">
        <f t="shared" si="70"/>
        <v>45379.33333332825</v>
      </c>
      <c r="AJ2099" s="33">
        <v>102.21</v>
      </c>
      <c r="AK2099" s="33">
        <f>MIN(CalcoliFV!$AN$7,CalcoliFV!$AO$7+MAX(0,180-AJ2099)+4)</f>
        <v>110</v>
      </c>
    </row>
    <row r="2100" spans="35:37" x14ac:dyDescent="0.3">
      <c r="AI2100" s="32">
        <f t="shared" si="70"/>
        <v>45379.374999994914</v>
      </c>
      <c r="AJ2100" s="33">
        <v>104.54519999999999</v>
      </c>
      <c r="AK2100" s="33">
        <f>MIN(CalcoliFV!$AN$7,CalcoliFV!$AO$7+MAX(0,180-AJ2100)+4)</f>
        <v>110</v>
      </c>
    </row>
    <row r="2101" spans="35:37" x14ac:dyDescent="0.3">
      <c r="AI2101" s="32">
        <f t="shared" si="70"/>
        <v>45379.416666661578</v>
      </c>
      <c r="AJ2101" s="33">
        <v>102.56</v>
      </c>
      <c r="AK2101" s="33">
        <f>MIN(CalcoliFV!$AN$7,CalcoliFV!$AO$7+MAX(0,180-AJ2101)+4)</f>
        <v>110</v>
      </c>
    </row>
    <row r="2102" spans="35:37" x14ac:dyDescent="0.3">
      <c r="AI2102" s="32">
        <f t="shared" si="70"/>
        <v>45379.458333328243</v>
      </c>
      <c r="AJ2102" s="33">
        <v>100.56</v>
      </c>
      <c r="AK2102" s="33">
        <f>MIN(CalcoliFV!$AN$7,CalcoliFV!$AO$7+MAX(0,180-AJ2102)+4)</f>
        <v>110</v>
      </c>
    </row>
    <row r="2103" spans="35:37" x14ac:dyDescent="0.3">
      <c r="AI2103" s="32">
        <f t="shared" si="70"/>
        <v>45379.499999994907</v>
      </c>
      <c r="AJ2103" s="33">
        <v>99.42</v>
      </c>
      <c r="AK2103" s="33">
        <f>MIN(CalcoliFV!$AN$7,CalcoliFV!$AO$7+MAX(0,180-AJ2103)+4)</f>
        <v>110</v>
      </c>
    </row>
    <row r="2104" spans="35:37" x14ac:dyDescent="0.3">
      <c r="AI2104" s="32">
        <f t="shared" si="70"/>
        <v>45379.541666661571</v>
      </c>
      <c r="AJ2104" s="33">
        <v>87.03</v>
      </c>
      <c r="AK2104" s="33">
        <f>MIN(CalcoliFV!$AN$7,CalcoliFV!$AO$7+MAX(0,180-AJ2104)+4)</f>
        <v>110</v>
      </c>
    </row>
    <row r="2105" spans="35:37" x14ac:dyDescent="0.3">
      <c r="AI2105" s="32">
        <f t="shared" si="70"/>
        <v>45379.583333328235</v>
      </c>
      <c r="AJ2105" s="33">
        <v>87.03</v>
      </c>
      <c r="AK2105" s="33">
        <f>MIN(CalcoliFV!$AN$7,CalcoliFV!$AO$7+MAX(0,180-AJ2105)+4)</f>
        <v>110</v>
      </c>
    </row>
    <row r="2106" spans="35:37" x14ac:dyDescent="0.3">
      <c r="AI2106" s="32">
        <f t="shared" si="70"/>
        <v>45379.6249999949</v>
      </c>
      <c r="AJ2106" s="33">
        <v>88.75</v>
      </c>
      <c r="AK2106" s="33">
        <f>MIN(CalcoliFV!$AN$7,CalcoliFV!$AO$7+MAX(0,180-AJ2106)+4)</f>
        <v>110</v>
      </c>
    </row>
    <row r="2107" spans="35:37" x14ac:dyDescent="0.3">
      <c r="AI2107" s="32">
        <f t="shared" si="70"/>
        <v>45379.666666661564</v>
      </c>
      <c r="AJ2107" s="33">
        <v>90.12</v>
      </c>
      <c r="AK2107" s="33">
        <f>MIN(CalcoliFV!$AN$7,CalcoliFV!$AO$7+MAX(0,180-AJ2107)+4)</f>
        <v>110</v>
      </c>
    </row>
    <row r="2108" spans="35:37" x14ac:dyDescent="0.3">
      <c r="AI2108" s="32">
        <f t="shared" si="70"/>
        <v>45379.708333328228</v>
      </c>
      <c r="AJ2108" s="33">
        <v>96.43</v>
      </c>
      <c r="AK2108" s="33">
        <f>MIN(CalcoliFV!$AN$7,CalcoliFV!$AO$7+MAX(0,180-AJ2108)+4)</f>
        <v>110</v>
      </c>
    </row>
    <row r="2109" spans="35:37" x14ac:dyDescent="0.3">
      <c r="AI2109" s="32">
        <f t="shared" si="70"/>
        <v>45379.749999994892</v>
      </c>
      <c r="AJ2109" s="33">
        <v>100</v>
      </c>
      <c r="AK2109" s="33">
        <f>MIN(CalcoliFV!$AN$7,CalcoliFV!$AO$7+MAX(0,180-AJ2109)+4)</f>
        <v>110</v>
      </c>
    </row>
    <row r="2110" spans="35:37" x14ac:dyDescent="0.3">
      <c r="AI2110" s="32">
        <f t="shared" si="70"/>
        <v>45379.791666661557</v>
      </c>
      <c r="AJ2110" s="33">
        <v>111.68</v>
      </c>
      <c r="AK2110" s="33">
        <f>MIN(CalcoliFV!$AN$7,CalcoliFV!$AO$7+MAX(0,180-AJ2110)+4)</f>
        <v>110</v>
      </c>
    </row>
    <row r="2111" spans="35:37" x14ac:dyDescent="0.3">
      <c r="AI2111" s="32">
        <f t="shared" si="70"/>
        <v>45379.833333328221</v>
      </c>
      <c r="AJ2111" s="33">
        <v>115.63</v>
      </c>
      <c r="AK2111" s="33">
        <f>MIN(CalcoliFV!$AN$7,CalcoliFV!$AO$7+MAX(0,180-AJ2111)+4)</f>
        <v>110</v>
      </c>
    </row>
    <row r="2112" spans="35:37" x14ac:dyDescent="0.3">
      <c r="AI2112" s="32">
        <f t="shared" si="70"/>
        <v>45379.874999994885</v>
      </c>
      <c r="AJ2112" s="33">
        <v>110</v>
      </c>
      <c r="AK2112" s="33">
        <f>MIN(CalcoliFV!$AN$7,CalcoliFV!$AO$7+MAX(0,180-AJ2112)+4)</f>
        <v>110</v>
      </c>
    </row>
    <row r="2113" spans="35:37" x14ac:dyDescent="0.3">
      <c r="AI2113" s="32">
        <f t="shared" si="70"/>
        <v>45379.916666661549</v>
      </c>
      <c r="AJ2113" s="33">
        <v>100.85</v>
      </c>
      <c r="AK2113" s="33">
        <f>MIN(CalcoliFV!$AN$7,CalcoliFV!$AO$7+MAX(0,180-AJ2113)+4)</f>
        <v>110</v>
      </c>
    </row>
    <row r="2114" spans="35:37" x14ac:dyDescent="0.3">
      <c r="AI2114" s="32">
        <f t="shared" si="70"/>
        <v>45379.958333328213</v>
      </c>
      <c r="AJ2114" s="33">
        <v>92.33</v>
      </c>
      <c r="AK2114" s="33">
        <f>MIN(CalcoliFV!$AN$7,CalcoliFV!$AO$7+MAX(0,180-AJ2114)+4)</f>
        <v>110</v>
      </c>
    </row>
    <row r="2115" spans="35:37" x14ac:dyDescent="0.3">
      <c r="AI2115" s="32">
        <f t="shared" si="70"/>
        <v>45379.999999994878</v>
      </c>
      <c r="AJ2115" s="33">
        <v>85</v>
      </c>
      <c r="AK2115" s="33">
        <f>MIN(CalcoliFV!$AN$7,CalcoliFV!$AO$7+MAX(0,180-AJ2115)+4)</f>
        <v>110</v>
      </c>
    </row>
    <row r="2116" spans="35:37" x14ac:dyDescent="0.3">
      <c r="AI2116" s="32">
        <f t="shared" si="70"/>
        <v>45380.041666661542</v>
      </c>
      <c r="AJ2116" s="33">
        <v>74.83</v>
      </c>
      <c r="AK2116" s="33">
        <f>MIN(CalcoliFV!$AN$7,CalcoliFV!$AO$7+MAX(0,180-AJ2116)+4)</f>
        <v>110</v>
      </c>
    </row>
    <row r="2117" spans="35:37" x14ac:dyDescent="0.3">
      <c r="AI2117" s="32">
        <f t="shared" ref="AI2117:AI2180" si="71">AI2116+1/24</f>
        <v>45380.083333328206</v>
      </c>
      <c r="AJ2117" s="33">
        <v>70</v>
      </c>
      <c r="AK2117" s="33">
        <f>MIN(CalcoliFV!$AN$7,CalcoliFV!$AO$7+MAX(0,180-AJ2117)+4)</f>
        <v>110</v>
      </c>
    </row>
    <row r="2118" spans="35:37" x14ac:dyDescent="0.3">
      <c r="AI2118" s="32">
        <f t="shared" si="71"/>
        <v>45380.12499999487</v>
      </c>
      <c r="AJ2118" s="33">
        <v>73.59</v>
      </c>
      <c r="AK2118" s="33">
        <f>MIN(CalcoliFV!$AN$7,CalcoliFV!$AO$7+MAX(0,180-AJ2118)+4)</f>
        <v>110</v>
      </c>
    </row>
    <row r="2119" spans="35:37" x14ac:dyDescent="0.3">
      <c r="AI2119" s="32">
        <f t="shared" si="71"/>
        <v>45380.166666661535</v>
      </c>
      <c r="AJ2119" s="33">
        <v>72.400000000000006</v>
      </c>
      <c r="AK2119" s="33">
        <f>MIN(CalcoliFV!$AN$7,CalcoliFV!$AO$7+MAX(0,180-AJ2119)+4)</f>
        <v>110</v>
      </c>
    </row>
    <row r="2120" spans="35:37" x14ac:dyDescent="0.3">
      <c r="AI2120" s="32">
        <f t="shared" si="71"/>
        <v>45380.208333328199</v>
      </c>
      <c r="AJ2120" s="33">
        <v>71.489999999999995</v>
      </c>
      <c r="AK2120" s="33">
        <f>MIN(CalcoliFV!$AN$7,CalcoliFV!$AO$7+MAX(0,180-AJ2120)+4)</f>
        <v>110</v>
      </c>
    </row>
    <row r="2121" spans="35:37" x14ac:dyDescent="0.3">
      <c r="AI2121" s="32">
        <f t="shared" si="71"/>
        <v>45380.249999994863</v>
      </c>
      <c r="AJ2121" s="33">
        <v>79.8</v>
      </c>
      <c r="AK2121" s="33">
        <f>MIN(CalcoliFV!$AN$7,CalcoliFV!$AO$7+MAX(0,180-AJ2121)+4)</f>
        <v>110</v>
      </c>
    </row>
    <row r="2122" spans="35:37" x14ac:dyDescent="0.3">
      <c r="AI2122" s="32">
        <f t="shared" si="71"/>
        <v>45380.291666661527</v>
      </c>
      <c r="AJ2122" s="33">
        <v>98.7</v>
      </c>
      <c r="AK2122" s="33">
        <f>MIN(CalcoliFV!$AN$7,CalcoliFV!$AO$7+MAX(0,180-AJ2122)+4)</f>
        <v>110</v>
      </c>
    </row>
    <row r="2123" spans="35:37" x14ac:dyDescent="0.3">
      <c r="AI2123" s="32">
        <f t="shared" si="71"/>
        <v>45380.333333328192</v>
      </c>
      <c r="AJ2123" s="33">
        <v>103.23</v>
      </c>
      <c r="AK2123" s="33">
        <f>MIN(CalcoliFV!$AN$7,CalcoliFV!$AO$7+MAX(0,180-AJ2123)+4)</f>
        <v>110</v>
      </c>
    </row>
    <row r="2124" spans="35:37" x14ac:dyDescent="0.3">
      <c r="AI2124" s="32">
        <f t="shared" si="71"/>
        <v>45380.374999994856</v>
      </c>
      <c r="AJ2124" s="33">
        <v>106</v>
      </c>
      <c r="AK2124" s="33">
        <f>MIN(CalcoliFV!$AN$7,CalcoliFV!$AO$7+MAX(0,180-AJ2124)+4)</f>
        <v>110</v>
      </c>
    </row>
    <row r="2125" spans="35:37" x14ac:dyDescent="0.3">
      <c r="AI2125" s="32">
        <f t="shared" si="71"/>
        <v>45380.41666666152</v>
      </c>
      <c r="AJ2125" s="33">
        <v>100.28</v>
      </c>
      <c r="AK2125" s="33">
        <f>MIN(CalcoliFV!$AN$7,CalcoliFV!$AO$7+MAX(0,180-AJ2125)+4)</f>
        <v>110</v>
      </c>
    </row>
    <row r="2126" spans="35:37" x14ac:dyDescent="0.3">
      <c r="AI2126" s="32">
        <f t="shared" si="71"/>
        <v>45380.458333328184</v>
      </c>
      <c r="AJ2126" s="33">
        <v>98.25</v>
      </c>
      <c r="AK2126" s="33">
        <f>MIN(CalcoliFV!$AN$7,CalcoliFV!$AO$7+MAX(0,180-AJ2126)+4)</f>
        <v>110</v>
      </c>
    </row>
    <row r="2127" spans="35:37" x14ac:dyDescent="0.3">
      <c r="AI2127" s="32">
        <f t="shared" si="71"/>
        <v>45380.499999994849</v>
      </c>
      <c r="AJ2127" s="33">
        <v>90.66</v>
      </c>
      <c r="AK2127" s="33">
        <f>MIN(CalcoliFV!$AN$7,CalcoliFV!$AO$7+MAX(0,180-AJ2127)+4)</f>
        <v>110</v>
      </c>
    </row>
    <row r="2128" spans="35:37" x14ac:dyDescent="0.3">
      <c r="AI2128" s="32">
        <f t="shared" si="71"/>
        <v>45380.541666661513</v>
      </c>
      <c r="AJ2128" s="33">
        <v>80.086150000000004</v>
      </c>
      <c r="AK2128" s="33">
        <f>MIN(CalcoliFV!$AN$7,CalcoliFV!$AO$7+MAX(0,180-AJ2128)+4)</f>
        <v>110</v>
      </c>
    </row>
    <row r="2129" spans="35:37" x14ac:dyDescent="0.3">
      <c r="AI2129" s="32">
        <f t="shared" si="71"/>
        <v>45380.583333328177</v>
      </c>
      <c r="AJ2129" s="33">
        <v>80.58</v>
      </c>
      <c r="AK2129" s="33">
        <f>MIN(CalcoliFV!$AN$7,CalcoliFV!$AO$7+MAX(0,180-AJ2129)+4)</f>
        <v>110</v>
      </c>
    </row>
    <row r="2130" spans="35:37" x14ac:dyDescent="0.3">
      <c r="AI2130" s="32">
        <f t="shared" si="71"/>
        <v>45380.624999994841</v>
      </c>
      <c r="AJ2130" s="33">
        <v>89.46</v>
      </c>
      <c r="AK2130" s="33">
        <f>MIN(CalcoliFV!$AN$7,CalcoliFV!$AO$7+MAX(0,180-AJ2130)+4)</f>
        <v>110</v>
      </c>
    </row>
    <row r="2131" spans="35:37" x14ac:dyDescent="0.3">
      <c r="AI2131" s="32">
        <f t="shared" si="71"/>
        <v>45380.666666661506</v>
      </c>
      <c r="AJ2131" s="33">
        <v>94.19</v>
      </c>
      <c r="AK2131" s="33">
        <f>MIN(CalcoliFV!$AN$7,CalcoliFV!$AO$7+MAX(0,180-AJ2131)+4)</f>
        <v>110</v>
      </c>
    </row>
    <row r="2132" spans="35:37" x14ac:dyDescent="0.3">
      <c r="AI2132" s="32">
        <f t="shared" si="71"/>
        <v>45380.70833332817</v>
      </c>
      <c r="AJ2132" s="33">
        <v>98.8</v>
      </c>
      <c r="AK2132" s="33">
        <f>MIN(CalcoliFV!$AN$7,CalcoliFV!$AO$7+MAX(0,180-AJ2132)+4)</f>
        <v>110</v>
      </c>
    </row>
    <row r="2133" spans="35:37" x14ac:dyDescent="0.3">
      <c r="AI2133" s="32">
        <f t="shared" si="71"/>
        <v>45380.749999994834</v>
      </c>
      <c r="AJ2133" s="33">
        <v>100.63</v>
      </c>
      <c r="AK2133" s="33">
        <f>MIN(CalcoliFV!$AN$7,CalcoliFV!$AO$7+MAX(0,180-AJ2133)+4)</f>
        <v>110</v>
      </c>
    </row>
    <row r="2134" spans="35:37" x14ac:dyDescent="0.3">
      <c r="AI2134" s="32">
        <f t="shared" si="71"/>
        <v>45380.791666661498</v>
      </c>
      <c r="AJ2134" s="33">
        <v>110</v>
      </c>
      <c r="AK2134" s="33">
        <f>MIN(CalcoliFV!$AN$7,CalcoliFV!$AO$7+MAX(0,180-AJ2134)+4)</f>
        <v>110</v>
      </c>
    </row>
    <row r="2135" spans="35:37" x14ac:dyDescent="0.3">
      <c r="AI2135" s="32">
        <f t="shared" si="71"/>
        <v>45380.833333328163</v>
      </c>
      <c r="AJ2135" s="33">
        <v>116.29</v>
      </c>
      <c r="AK2135" s="33">
        <f>MIN(CalcoliFV!$AN$7,CalcoliFV!$AO$7+MAX(0,180-AJ2135)+4)</f>
        <v>110</v>
      </c>
    </row>
    <row r="2136" spans="35:37" x14ac:dyDescent="0.3">
      <c r="AI2136" s="32">
        <f t="shared" si="71"/>
        <v>45380.874999994827</v>
      </c>
      <c r="AJ2136" s="33">
        <v>110.05</v>
      </c>
      <c r="AK2136" s="33">
        <f>MIN(CalcoliFV!$AN$7,CalcoliFV!$AO$7+MAX(0,180-AJ2136)+4)</f>
        <v>110</v>
      </c>
    </row>
    <row r="2137" spans="35:37" x14ac:dyDescent="0.3">
      <c r="AI2137" s="32">
        <f t="shared" si="71"/>
        <v>45380.916666661491</v>
      </c>
      <c r="AJ2137" s="33">
        <v>100.63</v>
      </c>
      <c r="AK2137" s="33">
        <f>MIN(CalcoliFV!$AN$7,CalcoliFV!$AO$7+MAX(0,180-AJ2137)+4)</f>
        <v>110</v>
      </c>
    </row>
    <row r="2138" spans="35:37" x14ac:dyDescent="0.3">
      <c r="AI2138" s="32">
        <f t="shared" si="71"/>
        <v>45380.958333328155</v>
      </c>
      <c r="AJ2138" s="33">
        <v>96.05</v>
      </c>
      <c r="AK2138" s="33">
        <f>MIN(CalcoliFV!$AN$7,CalcoliFV!$AO$7+MAX(0,180-AJ2138)+4)</f>
        <v>110</v>
      </c>
    </row>
    <row r="2139" spans="35:37" x14ac:dyDescent="0.3">
      <c r="AI2139" s="32">
        <f t="shared" si="71"/>
        <v>45380.99999999482</v>
      </c>
      <c r="AJ2139" s="33">
        <v>89.46</v>
      </c>
      <c r="AK2139" s="33">
        <f>MIN(CalcoliFV!$AN$7,CalcoliFV!$AO$7+MAX(0,180-AJ2139)+4)</f>
        <v>110</v>
      </c>
    </row>
    <row r="2140" spans="35:37" x14ac:dyDescent="0.3">
      <c r="AI2140" s="32">
        <f t="shared" si="71"/>
        <v>45381.041666661484</v>
      </c>
      <c r="AJ2140" s="33">
        <v>97.91</v>
      </c>
      <c r="AK2140" s="33">
        <f>MIN(CalcoliFV!$AN$7,CalcoliFV!$AO$7+MAX(0,180-AJ2140)+4)</f>
        <v>110</v>
      </c>
    </row>
    <row r="2141" spans="35:37" x14ac:dyDescent="0.3">
      <c r="AI2141" s="32">
        <f t="shared" si="71"/>
        <v>45381.083333328148</v>
      </c>
      <c r="AJ2141" s="33">
        <v>97.84</v>
      </c>
      <c r="AK2141" s="33">
        <f>MIN(CalcoliFV!$AN$7,CalcoliFV!$AO$7+MAX(0,180-AJ2141)+4)</f>
        <v>110</v>
      </c>
    </row>
    <row r="2142" spans="35:37" x14ac:dyDescent="0.3">
      <c r="AI2142" s="32">
        <f t="shared" si="71"/>
        <v>45381.124999994812</v>
      </c>
      <c r="AJ2142" s="33">
        <v>97.91</v>
      </c>
      <c r="AK2142" s="33">
        <f>MIN(CalcoliFV!$AN$7,CalcoliFV!$AO$7+MAX(0,180-AJ2142)+4)</f>
        <v>110</v>
      </c>
    </row>
    <row r="2143" spans="35:37" x14ac:dyDescent="0.3">
      <c r="AI2143" s="32">
        <f t="shared" si="71"/>
        <v>45381.166666661476</v>
      </c>
      <c r="AJ2143" s="33">
        <v>95</v>
      </c>
      <c r="AK2143" s="33">
        <f>MIN(CalcoliFV!$AN$7,CalcoliFV!$AO$7+MAX(0,180-AJ2143)+4)</f>
        <v>110</v>
      </c>
    </row>
    <row r="2144" spans="35:37" x14ac:dyDescent="0.3">
      <c r="AI2144" s="32">
        <f t="shared" si="71"/>
        <v>45381.208333328141</v>
      </c>
      <c r="AJ2144" s="33">
        <v>95</v>
      </c>
      <c r="AK2144" s="33">
        <f>MIN(CalcoliFV!$AN$7,CalcoliFV!$AO$7+MAX(0,180-AJ2144)+4)</f>
        <v>110</v>
      </c>
    </row>
    <row r="2145" spans="35:37" x14ac:dyDescent="0.3">
      <c r="AI2145" s="32">
        <f t="shared" si="71"/>
        <v>45381.249999994805</v>
      </c>
      <c r="AJ2145" s="33">
        <v>97.84</v>
      </c>
      <c r="AK2145" s="33">
        <f>MIN(CalcoliFV!$AN$7,CalcoliFV!$AO$7+MAX(0,180-AJ2145)+4)</f>
        <v>110</v>
      </c>
    </row>
    <row r="2146" spans="35:37" x14ac:dyDescent="0.3">
      <c r="AI2146" s="32">
        <f t="shared" si="71"/>
        <v>45381.291666661469</v>
      </c>
      <c r="AJ2146" s="33">
        <v>95.84</v>
      </c>
      <c r="AK2146" s="33">
        <f>MIN(CalcoliFV!$AN$7,CalcoliFV!$AO$7+MAX(0,180-AJ2146)+4)</f>
        <v>110</v>
      </c>
    </row>
    <row r="2147" spans="35:37" x14ac:dyDescent="0.3">
      <c r="AI2147" s="32">
        <f t="shared" si="71"/>
        <v>45381.333333328133</v>
      </c>
      <c r="AJ2147" s="33">
        <v>98.49</v>
      </c>
      <c r="AK2147" s="33">
        <f>MIN(CalcoliFV!$AN$7,CalcoliFV!$AO$7+MAX(0,180-AJ2147)+4)</f>
        <v>110</v>
      </c>
    </row>
    <row r="2148" spans="35:37" x14ac:dyDescent="0.3">
      <c r="AI2148" s="32">
        <f t="shared" si="71"/>
        <v>45381.374999994798</v>
      </c>
      <c r="AJ2148" s="33">
        <v>95</v>
      </c>
      <c r="AK2148" s="33">
        <f>MIN(CalcoliFV!$AN$7,CalcoliFV!$AO$7+MAX(0,180-AJ2148)+4)</f>
        <v>110</v>
      </c>
    </row>
    <row r="2149" spans="35:37" x14ac:dyDescent="0.3">
      <c r="AI2149" s="32">
        <f t="shared" si="71"/>
        <v>45381.416666661462</v>
      </c>
      <c r="AJ2149" s="33">
        <v>80</v>
      </c>
      <c r="AK2149" s="33">
        <f>MIN(CalcoliFV!$AN$7,CalcoliFV!$AO$7+MAX(0,180-AJ2149)+4)</f>
        <v>110</v>
      </c>
    </row>
    <row r="2150" spans="35:37" x14ac:dyDescent="0.3">
      <c r="AI2150" s="32">
        <f t="shared" si="71"/>
        <v>45381.458333328126</v>
      </c>
      <c r="AJ2150" s="33">
        <v>55</v>
      </c>
      <c r="AK2150" s="33">
        <f>MIN(CalcoliFV!$AN$7,CalcoliFV!$AO$7+MAX(0,180-AJ2150)+4)</f>
        <v>110</v>
      </c>
    </row>
    <row r="2151" spans="35:37" x14ac:dyDescent="0.3">
      <c r="AI2151" s="32">
        <f t="shared" si="71"/>
        <v>45381.49999999479</v>
      </c>
      <c r="AJ2151" s="33">
        <v>30</v>
      </c>
      <c r="AK2151" s="33">
        <f>MIN(CalcoliFV!$AN$7,CalcoliFV!$AO$7+MAX(0,180-AJ2151)+4)</f>
        <v>110</v>
      </c>
    </row>
    <row r="2152" spans="35:37" x14ac:dyDescent="0.3">
      <c r="AI2152" s="32">
        <f t="shared" si="71"/>
        <v>45381.541666661455</v>
      </c>
      <c r="AJ2152" s="33">
        <v>16</v>
      </c>
      <c r="AK2152" s="33">
        <f>MIN(CalcoliFV!$AN$7,CalcoliFV!$AO$7+MAX(0,180-AJ2152)+4)</f>
        <v>110</v>
      </c>
    </row>
    <row r="2153" spans="35:37" x14ac:dyDescent="0.3">
      <c r="AI2153" s="32">
        <f t="shared" si="71"/>
        <v>45381.583333328119</v>
      </c>
      <c r="AJ2153" s="33">
        <v>0.01</v>
      </c>
      <c r="AK2153" s="33">
        <f>MIN(CalcoliFV!$AN$7,CalcoliFV!$AO$7+MAX(0,180-AJ2153)+4)</f>
        <v>110</v>
      </c>
    </row>
    <row r="2154" spans="35:37" x14ac:dyDescent="0.3">
      <c r="AI2154" s="32">
        <f t="shared" si="71"/>
        <v>45381.624999994783</v>
      </c>
      <c r="AJ2154" s="33">
        <v>1</v>
      </c>
      <c r="AK2154" s="33">
        <f>MIN(CalcoliFV!$AN$7,CalcoliFV!$AO$7+MAX(0,180-AJ2154)+4)</f>
        <v>110</v>
      </c>
    </row>
    <row r="2155" spans="35:37" x14ac:dyDescent="0.3">
      <c r="AI2155" s="32">
        <f t="shared" si="71"/>
        <v>45381.666666661447</v>
      </c>
      <c r="AJ2155" s="33">
        <v>16</v>
      </c>
      <c r="AK2155" s="33">
        <f>MIN(CalcoliFV!$AN$7,CalcoliFV!$AO$7+MAX(0,180-AJ2155)+4)</f>
        <v>110</v>
      </c>
    </row>
    <row r="2156" spans="35:37" x14ac:dyDescent="0.3">
      <c r="AI2156" s="32">
        <f t="shared" si="71"/>
        <v>45381.708333328112</v>
      </c>
      <c r="AJ2156" s="33">
        <v>68</v>
      </c>
      <c r="AK2156" s="33">
        <f>MIN(CalcoliFV!$AN$7,CalcoliFV!$AO$7+MAX(0,180-AJ2156)+4)</f>
        <v>110</v>
      </c>
    </row>
    <row r="2157" spans="35:37" x14ac:dyDescent="0.3">
      <c r="AI2157" s="32">
        <f t="shared" si="71"/>
        <v>45381.749999994776</v>
      </c>
      <c r="AJ2157" s="33">
        <v>91.46</v>
      </c>
      <c r="AK2157" s="33">
        <f>MIN(CalcoliFV!$AN$7,CalcoliFV!$AO$7+MAX(0,180-AJ2157)+4)</f>
        <v>110</v>
      </c>
    </row>
    <row r="2158" spans="35:37" x14ac:dyDescent="0.3">
      <c r="AI2158" s="32">
        <f t="shared" si="71"/>
        <v>45381.79166666144</v>
      </c>
      <c r="AJ2158" s="33">
        <v>95</v>
      </c>
      <c r="AK2158" s="33">
        <f>MIN(CalcoliFV!$AN$7,CalcoliFV!$AO$7+MAX(0,180-AJ2158)+4)</f>
        <v>110</v>
      </c>
    </row>
    <row r="2159" spans="35:37" x14ac:dyDescent="0.3">
      <c r="AI2159" s="32">
        <f t="shared" si="71"/>
        <v>45381.833333328104</v>
      </c>
      <c r="AJ2159" s="33">
        <v>101.98</v>
      </c>
      <c r="AK2159" s="33">
        <f>MIN(CalcoliFV!$AN$7,CalcoliFV!$AO$7+MAX(0,180-AJ2159)+4)</f>
        <v>110</v>
      </c>
    </row>
    <row r="2160" spans="35:37" x14ac:dyDescent="0.3">
      <c r="AI2160" s="32">
        <f t="shared" si="71"/>
        <v>45381.874999994769</v>
      </c>
      <c r="AJ2160" s="33">
        <v>99.09</v>
      </c>
      <c r="AK2160" s="33">
        <f>MIN(CalcoliFV!$AN$7,CalcoliFV!$AO$7+MAX(0,180-AJ2160)+4)</f>
        <v>110</v>
      </c>
    </row>
    <row r="2161" spans="35:37" x14ac:dyDescent="0.3">
      <c r="AI2161" s="32">
        <f t="shared" si="71"/>
        <v>45381.916666661433</v>
      </c>
      <c r="AJ2161" s="33">
        <v>95</v>
      </c>
      <c r="AK2161" s="33">
        <f>MIN(CalcoliFV!$AN$7,CalcoliFV!$AO$7+MAX(0,180-AJ2161)+4)</f>
        <v>110</v>
      </c>
    </row>
    <row r="2162" spans="35:37" x14ac:dyDescent="0.3">
      <c r="AI2162" s="32">
        <f t="shared" si="71"/>
        <v>45381.958333328097</v>
      </c>
      <c r="AJ2162" s="33">
        <v>95</v>
      </c>
      <c r="AK2162" s="33">
        <f>MIN(CalcoliFV!$AN$7,CalcoliFV!$AO$7+MAX(0,180-AJ2162)+4)</f>
        <v>110</v>
      </c>
    </row>
    <row r="2163" spans="35:37" x14ac:dyDescent="0.3">
      <c r="AI2163" s="32">
        <f t="shared" si="71"/>
        <v>45381.999999994761</v>
      </c>
      <c r="AJ2163" s="33">
        <v>89.45</v>
      </c>
      <c r="AK2163" s="33">
        <f>MIN(CalcoliFV!$AN$7,CalcoliFV!$AO$7+MAX(0,180-AJ2163)+4)</f>
        <v>110</v>
      </c>
    </row>
    <row r="2164" spans="35:37" x14ac:dyDescent="0.3">
      <c r="AI2164" s="32">
        <f t="shared" si="71"/>
        <v>45382.041666661426</v>
      </c>
      <c r="AJ2164" s="33">
        <v>93.77</v>
      </c>
      <c r="AK2164" s="33">
        <f>MIN(CalcoliFV!$AN$7,CalcoliFV!$AO$7+MAX(0,180-AJ2164)+4)</f>
        <v>110</v>
      </c>
    </row>
    <row r="2165" spans="35:37" x14ac:dyDescent="0.3">
      <c r="AI2165" s="32">
        <f t="shared" si="71"/>
        <v>45382.08333332809</v>
      </c>
      <c r="AJ2165" s="33">
        <v>95</v>
      </c>
      <c r="AK2165" s="33">
        <f>MIN(CalcoliFV!$AN$7,CalcoliFV!$AO$7+MAX(0,180-AJ2165)+4)</f>
        <v>110</v>
      </c>
    </row>
    <row r="2166" spans="35:37" x14ac:dyDescent="0.3">
      <c r="AI2166" s="32">
        <f t="shared" si="71"/>
        <v>45382.124999994754</v>
      </c>
      <c r="AJ2166" s="33">
        <v>95.24</v>
      </c>
      <c r="AK2166" s="33">
        <f>MIN(CalcoliFV!$AN$7,CalcoliFV!$AO$7+MAX(0,180-AJ2166)+4)</f>
        <v>110</v>
      </c>
    </row>
    <row r="2167" spans="35:37" x14ac:dyDescent="0.3">
      <c r="AI2167" s="32">
        <f t="shared" si="71"/>
        <v>45382.166666661418</v>
      </c>
      <c r="AJ2167" s="33">
        <v>95</v>
      </c>
      <c r="AK2167" s="33">
        <f>MIN(CalcoliFV!$AN$7,CalcoliFV!$AO$7+MAX(0,180-AJ2167)+4)</f>
        <v>110</v>
      </c>
    </row>
    <row r="2168" spans="35:37" x14ac:dyDescent="0.3">
      <c r="AI2168" s="32">
        <f t="shared" si="71"/>
        <v>45382.208333328083</v>
      </c>
      <c r="AJ2168" s="33">
        <v>95.46</v>
      </c>
      <c r="AK2168" s="33">
        <f>MIN(CalcoliFV!$AN$7,CalcoliFV!$AO$7+MAX(0,180-AJ2168)+4)</f>
        <v>110</v>
      </c>
    </row>
    <row r="2169" spans="35:37" x14ac:dyDescent="0.3">
      <c r="AI2169" s="32">
        <f t="shared" si="71"/>
        <v>45382.249999994747</v>
      </c>
      <c r="AJ2169" s="33">
        <v>95.52</v>
      </c>
      <c r="AK2169" s="33">
        <f>MIN(CalcoliFV!$AN$7,CalcoliFV!$AO$7+MAX(0,180-AJ2169)+4)</f>
        <v>110</v>
      </c>
    </row>
    <row r="2170" spans="35:37" x14ac:dyDescent="0.3">
      <c r="AI2170" s="32">
        <f t="shared" si="71"/>
        <v>45382.291666661411</v>
      </c>
      <c r="AJ2170" s="33">
        <v>96.38</v>
      </c>
      <c r="AK2170" s="33">
        <f>MIN(CalcoliFV!$AN$7,CalcoliFV!$AO$7+MAX(0,180-AJ2170)+4)</f>
        <v>110</v>
      </c>
    </row>
    <row r="2171" spans="35:37" x14ac:dyDescent="0.3">
      <c r="AI2171" s="32">
        <f t="shared" si="71"/>
        <v>45382.333333328075</v>
      </c>
      <c r="AJ2171" s="33">
        <v>96.38</v>
      </c>
      <c r="AK2171" s="33">
        <f>MIN(CalcoliFV!$AN$7,CalcoliFV!$AO$7+MAX(0,180-AJ2171)+4)</f>
        <v>110</v>
      </c>
    </row>
    <row r="2172" spans="35:37" x14ac:dyDescent="0.3">
      <c r="AI2172" s="32">
        <f t="shared" si="71"/>
        <v>45382.374999994739</v>
      </c>
      <c r="AJ2172" s="33">
        <v>94.07</v>
      </c>
      <c r="AK2172" s="33">
        <f>MIN(CalcoliFV!$AN$7,CalcoliFV!$AO$7+MAX(0,180-AJ2172)+4)</f>
        <v>110</v>
      </c>
    </row>
    <row r="2173" spans="35:37" x14ac:dyDescent="0.3">
      <c r="AI2173" s="32">
        <f t="shared" si="71"/>
        <v>45382.416666661404</v>
      </c>
      <c r="AJ2173" s="33">
        <v>91.02</v>
      </c>
      <c r="AK2173" s="33">
        <f>MIN(CalcoliFV!$AN$7,CalcoliFV!$AO$7+MAX(0,180-AJ2173)+4)</f>
        <v>110</v>
      </c>
    </row>
    <row r="2174" spans="35:37" x14ac:dyDescent="0.3">
      <c r="AI2174" s="32">
        <f t="shared" si="71"/>
        <v>45382.458333328068</v>
      </c>
      <c r="AJ2174" s="33">
        <v>87.37</v>
      </c>
      <c r="AK2174" s="33">
        <f>MIN(CalcoliFV!$AN$7,CalcoliFV!$AO$7+MAX(0,180-AJ2174)+4)</f>
        <v>110</v>
      </c>
    </row>
    <row r="2175" spans="35:37" x14ac:dyDescent="0.3">
      <c r="AI2175" s="32">
        <f t="shared" si="71"/>
        <v>45382.499999994732</v>
      </c>
      <c r="AJ2175" s="33">
        <v>60</v>
      </c>
      <c r="AK2175" s="33">
        <f>MIN(CalcoliFV!$AN$7,CalcoliFV!$AO$7+MAX(0,180-AJ2175)+4)</f>
        <v>110</v>
      </c>
    </row>
    <row r="2176" spans="35:37" x14ac:dyDescent="0.3">
      <c r="AI2176" s="32">
        <f t="shared" si="71"/>
        <v>45382.541666661396</v>
      </c>
      <c r="AJ2176" s="33">
        <v>40.159999999999997</v>
      </c>
      <c r="AK2176" s="33">
        <f>MIN(CalcoliFV!$AN$7,CalcoliFV!$AO$7+MAX(0,180-AJ2176)+4)</f>
        <v>110</v>
      </c>
    </row>
    <row r="2177" spans="35:37" x14ac:dyDescent="0.3">
      <c r="AI2177" s="32">
        <f t="shared" si="71"/>
        <v>45382.583333328061</v>
      </c>
      <c r="AJ2177" s="33">
        <v>0.01</v>
      </c>
      <c r="AK2177" s="33">
        <f>MIN(CalcoliFV!$AN$7,CalcoliFV!$AO$7+MAX(0,180-AJ2177)+4)</f>
        <v>110</v>
      </c>
    </row>
    <row r="2178" spans="35:37" x14ac:dyDescent="0.3">
      <c r="AI2178" s="32">
        <f t="shared" si="71"/>
        <v>45382.624999994725</v>
      </c>
      <c r="AJ2178" s="33">
        <v>1</v>
      </c>
      <c r="AK2178" s="33">
        <f>MIN(CalcoliFV!$AN$7,CalcoliFV!$AO$7+MAX(0,180-AJ2178)+4)</f>
        <v>110</v>
      </c>
    </row>
    <row r="2179" spans="35:37" x14ac:dyDescent="0.3">
      <c r="AI2179" s="32">
        <f t="shared" si="71"/>
        <v>45382.666666661389</v>
      </c>
      <c r="AJ2179" s="33">
        <v>59</v>
      </c>
      <c r="AK2179" s="33">
        <f>MIN(CalcoliFV!$AN$7,CalcoliFV!$AO$7+MAX(0,180-AJ2179)+4)</f>
        <v>110</v>
      </c>
    </row>
    <row r="2180" spans="35:37" x14ac:dyDescent="0.3">
      <c r="AI2180" s="32">
        <f t="shared" si="71"/>
        <v>45382.708333328053</v>
      </c>
      <c r="AJ2180" s="33">
        <v>95.52</v>
      </c>
      <c r="AK2180" s="33">
        <f>MIN(CalcoliFV!$AN$7,CalcoliFV!$AO$7+MAX(0,180-AJ2180)+4)</f>
        <v>110</v>
      </c>
    </row>
    <row r="2181" spans="35:37" x14ac:dyDescent="0.3">
      <c r="AI2181" s="32">
        <f t="shared" ref="AI2181:AI2244" si="72">AI2180+1/24</f>
        <v>45382.749999994718</v>
      </c>
      <c r="AJ2181" s="33">
        <v>102.94</v>
      </c>
      <c r="AK2181" s="33">
        <f>MIN(CalcoliFV!$AN$7,CalcoliFV!$AO$7+MAX(0,180-AJ2181)+4)</f>
        <v>110</v>
      </c>
    </row>
    <row r="2182" spans="35:37" x14ac:dyDescent="0.3">
      <c r="AI2182" s="32">
        <f t="shared" si="72"/>
        <v>45382.791666661382</v>
      </c>
      <c r="AJ2182" s="33">
        <v>124.02</v>
      </c>
      <c r="AK2182" s="33">
        <f>MIN(CalcoliFV!$AN$7,CalcoliFV!$AO$7+MAX(0,180-AJ2182)+4)</f>
        <v>110</v>
      </c>
    </row>
    <row r="2183" spans="35:37" x14ac:dyDescent="0.3">
      <c r="AI2183" s="32">
        <f t="shared" si="72"/>
        <v>45382.833333328046</v>
      </c>
      <c r="AJ2183" s="33">
        <v>134.9</v>
      </c>
      <c r="AK2183" s="33">
        <f>MIN(CalcoliFV!$AN$7,CalcoliFV!$AO$7+MAX(0,180-AJ2183)+4)</f>
        <v>110</v>
      </c>
    </row>
    <row r="2184" spans="35:37" x14ac:dyDescent="0.3">
      <c r="AI2184" s="32">
        <f t="shared" si="72"/>
        <v>45382.87499999471</v>
      </c>
      <c r="AJ2184" s="33">
        <v>127.34</v>
      </c>
      <c r="AK2184" s="33">
        <f>MIN(CalcoliFV!$AN$7,CalcoliFV!$AO$7+MAX(0,180-AJ2184)+4)</f>
        <v>110</v>
      </c>
    </row>
    <row r="2185" spans="35:37" x14ac:dyDescent="0.3">
      <c r="AI2185" s="32">
        <f t="shared" si="72"/>
        <v>45382.916666661375</v>
      </c>
      <c r="AJ2185" s="33">
        <v>111.2</v>
      </c>
      <c r="AK2185" s="33">
        <f>MIN(CalcoliFV!$AN$7,CalcoliFV!$AO$7+MAX(0,180-AJ2185)+4)</f>
        <v>110</v>
      </c>
    </row>
    <row r="2186" spans="35:37" x14ac:dyDescent="0.3">
      <c r="AI2186" s="32">
        <f t="shared" si="72"/>
        <v>45382.958333328039</v>
      </c>
      <c r="AJ2186" s="33">
        <v>99.44</v>
      </c>
      <c r="AK2186" s="33">
        <f>MIN(CalcoliFV!$AN$7,CalcoliFV!$AO$7+MAX(0,180-AJ2186)+4)</f>
        <v>110</v>
      </c>
    </row>
    <row r="2187" spans="35:37" x14ac:dyDescent="0.3">
      <c r="AI2187" s="32">
        <f t="shared" si="72"/>
        <v>45382.999999994703</v>
      </c>
      <c r="AJ2187" s="33">
        <v>90.84</v>
      </c>
      <c r="AK2187" s="33">
        <f>MIN(CalcoliFV!$AN$7,CalcoliFV!$AO$7+MAX(0,180-AJ2187)+4)</f>
        <v>110</v>
      </c>
    </row>
    <row r="2188" spans="35:37" x14ac:dyDescent="0.3">
      <c r="AI2188" s="32">
        <f t="shared" si="72"/>
        <v>45383.041666661367</v>
      </c>
      <c r="AJ2188" s="33">
        <v>90</v>
      </c>
      <c r="AK2188" s="33">
        <f>MIN(CalcoliFV!$AN$7,CalcoliFV!$AO$7+MAX(0,180-AJ2188)+4)</f>
        <v>110</v>
      </c>
    </row>
    <row r="2189" spans="35:37" x14ac:dyDescent="0.3">
      <c r="AI2189" s="32">
        <f t="shared" si="72"/>
        <v>45383.083333328032</v>
      </c>
      <c r="AJ2189" s="33">
        <v>87.67</v>
      </c>
      <c r="AK2189" s="33">
        <f>MIN(CalcoliFV!$AN$7,CalcoliFV!$AO$7+MAX(0,180-AJ2189)+4)</f>
        <v>110</v>
      </c>
    </row>
    <row r="2190" spans="35:37" x14ac:dyDescent="0.3">
      <c r="AI2190" s="32">
        <f t="shared" si="72"/>
        <v>45383.124999994696</v>
      </c>
      <c r="AJ2190" s="33">
        <v>85.67</v>
      </c>
      <c r="AK2190" s="33">
        <f>MIN(CalcoliFV!$AN$7,CalcoliFV!$AO$7+MAX(0,180-AJ2190)+4)</f>
        <v>110</v>
      </c>
    </row>
    <row r="2191" spans="35:37" x14ac:dyDescent="0.3">
      <c r="AI2191" s="32">
        <f t="shared" si="72"/>
        <v>45383.16666666136</v>
      </c>
      <c r="AJ2191" s="33">
        <v>87.26</v>
      </c>
      <c r="AK2191" s="33">
        <f>MIN(CalcoliFV!$AN$7,CalcoliFV!$AO$7+MAX(0,180-AJ2191)+4)</f>
        <v>110</v>
      </c>
    </row>
    <row r="2192" spans="35:37" x14ac:dyDescent="0.3">
      <c r="AI2192" s="32">
        <f t="shared" si="72"/>
        <v>45383.208333328024</v>
      </c>
      <c r="AJ2192" s="33">
        <v>85.61</v>
      </c>
      <c r="AK2192" s="33">
        <f>MIN(CalcoliFV!$AN$7,CalcoliFV!$AO$7+MAX(0,180-AJ2192)+4)</f>
        <v>110</v>
      </c>
    </row>
    <row r="2193" spans="35:37" x14ac:dyDescent="0.3">
      <c r="AI2193" s="32">
        <f t="shared" si="72"/>
        <v>45383.249999994689</v>
      </c>
      <c r="AJ2193" s="33">
        <v>87.61</v>
      </c>
      <c r="AK2193" s="33">
        <f>MIN(CalcoliFV!$AN$7,CalcoliFV!$AO$7+MAX(0,180-AJ2193)+4)</f>
        <v>110</v>
      </c>
    </row>
    <row r="2194" spans="35:37" x14ac:dyDescent="0.3">
      <c r="AI2194" s="32">
        <f t="shared" si="72"/>
        <v>45383.291666661353</v>
      </c>
      <c r="AJ2194" s="33">
        <v>87.67</v>
      </c>
      <c r="AK2194" s="33">
        <f>MIN(CalcoliFV!$AN$7,CalcoliFV!$AO$7+MAX(0,180-AJ2194)+4)</f>
        <v>110</v>
      </c>
    </row>
    <row r="2195" spans="35:37" x14ac:dyDescent="0.3">
      <c r="AI2195" s="32">
        <f t="shared" si="72"/>
        <v>45383.333333328017</v>
      </c>
      <c r="AJ2195" s="33">
        <v>86.55</v>
      </c>
      <c r="AK2195" s="33">
        <f>MIN(CalcoliFV!$AN$7,CalcoliFV!$AO$7+MAX(0,180-AJ2195)+4)</f>
        <v>110</v>
      </c>
    </row>
    <row r="2196" spans="35:37" x14ac:dyDescent="0.3">
      <c r="AI2196" s="32">
        <f t="shared" si="72"/>
        <v>45383.374999994681</v>
      </c>
      <c r="AJ2196" s="33">
        <v>87.07</v>
      </c>
      <c r="AK2196" s="33">
        <f>MIN(CalcoliFV!$AN$7,CalcoliFV!$AO$7+MAX(0,180-AJ2196)+4)</f>
        <v>110</v>
      </c>
    </row>
    <row r="2197" spans="35:37" x14ac:dyDescent="0.3">
      <c r="AI2197" s="32">
        <f t="shared" si="72"/>
        <v>45383.416666661346</v>
      </c>
      <c r="AJ2197" s="33">
        <v>73.83</v>
      </c>
      <c r="AK2197" s="33">
        <f>MIN(CalcoliFV!$AN$7,CalcoliFV!$AO$7+MAX(0,180-AJ2197)+4)</f>
        <v>110</v>
      </c>
    </row>
    <row r="2198" spans="35:37" x14ac:dyDescent="0.3">
      <c r="AI2198" s="32">
        <f t="shared" si="72"/>
        <v>45383.45833332801</v>
      </c>
      <c r="AJ2198" s="33">
        <v>50.73</v>
      </c>
      <c r="AK2198" s="33">
        <f>MIN(CalcoliFV!$AN$7,CalcoliFV!$AO$7+MAX(0,180-AJ2198)+4)</f>
        <v>110</v>
      </c>
    </row>
    <row r="2199" spans="35:37" x14ac:dyDescent="0.3">
      <c r="AI2199" s="32">
        <f t="shared" si="72"/>
        <v>45383.499999994674</v>
      </c>
      <c r="AJ2199" s="33">
        <v>14.52</v>
      </c>
      <c r="AK2199" s="33">
        <f>MIN(CalcoliFV!$AN$7,CalcoliFV!$AO$7+MAX(0,180-AJ2199)+4)</f>
        <v>110</v>
      </c>
    </row>
    <row r="2200" spans="35:37" x14ac:dyDescent="0.3">
      <c r="AI2200" s="32">
        <f t="shared" si="72"/>
        <v>45383.541666661338</v>
      </c>
      <c r="AJ2200" s="33">
        <v>0.5</v>
      </c>
      <c r="AK2200" s="33">
        <f>MIN(CalcoliFV!$AN$7,CalcoliFV!$AO$7+MAX(0,180-AJ2200)+4)</f>
        <v>110</v>
      </c>
    </row>
    <row r="2201" spans="35:37" x14ac:dyDescent="0.3">
      <c r="AI2201" s="32">
        <f t="shared" si="72"/>
        <v>45383.583333328002</v>
      </c>
      <c r="AJ2201" s="33">
        <v>0.01</v>
      </c>
      <c r="AK2201" s="33">
        <f>MIN(CalcoliFV!$AN$7,CalcoliFV!$AO$7+MAX(0,180-AJ2201)+4)</f>
        <v>110</v>
      </c>
    </row>
    <row r="2202" spans="35:37" x14ac:dyDescent="0.3">
      <c r="AI2202" s="32">
        <f t="shared" si="72"/>
        <v>45383.624999994667</v>
      </c>
      <c r="AJ2202" s="33">
        <v>5.08</v>
      </c>
      <c r="AK2202" s="33">
        <f>MIN(CalcoliFV!$AN$7,CalcoliFV!$AO$7+MAX(0,180-AJ2202)+4)</f>
        <v>110</v>
      </c>
    </row>
    <row r="2203" spans="35:37" x14ac:dyDescent="0.3">
      <c r="AI2203" s="32">
        <f t="shared" si="72"/>
        <v>45383.666666661331</v>
      </c>
      <c r="AJ2203" s="33">
        <v>33.94</v>
      </c>
      <c r="AK2203" s="33">
        <f>MIN(CalcoliFV!$AN$7,CalcoliFV!$AO$7+MAX(0,180-AJ2203)+4)</f>
        <v>110</v>
      </c>
    </row>
    <row r="2204" spans="35:37" x14ac:dyDescent="0.3">
      <c r="AI2204" s="32">
        <f t="shared" si="72"/>
        <v>45383.708333327995</v>
      </c>
      <c r="AJ2204" s="33">
        <v>84.51</v>
      </c>
      <c r="AK2204" s="33">
        <f>MIN(CalcoliFV!$AN$7,CalcoliFV!$AO$7+MAX(0,180-AJ2204)+4)</f>
        <v>110</v>
      </c>
    </row>
    <row r="2205" spans="35:37" x14ac:dyDescent="0.3">
      <c r="AI2205" s="32">
        <f t="shared" si="72"/>
        <v>45383.749999994659</v>
      </c>
      <c r="AJ2205" s="33">
        <v>90.81</v>
      </c>
      <c r="AK2205" s="33">
        <f>MIN(CalcoliFV!$AN$7,CalcoliFV!$AO$7+MAX(0,180-AJ2205)+4)</f>
        <v>110</v>
      </c>
    </row>
    <row r="2206" spans="35:37" x14ac:dyDescent="0.3">
      <c r="AI2206" s="32">
        <f t="shared" si="72"/>
        <v>45383.791666661324</v>
      </c>
      <c r="AJ2206" s="33">
        <v>90.08</v>
      </c>
      <c r="AK2206" s="33">
        <f>MIN(CalcoliFV!$AN$7,CalcoliFV!$AO$7+MAX(0,180-AJ2206)+4)</f>
        <v>110</v>
      </c>
    </row>
    <row r="2207" spans="35:37" x14ac:dyDescent="0.3">
      <c r="AI2207" s="32">
        <f t="shared" si="72"/>
        <v>45383.833333327988</v>
      </c>
      <c r="AJ2207" s="33">
        <v>90.38</v>
      </c>
      <c r="AK2207" s="33">
        <f>MIN(CalcoliFV!$AN$7,CalcoliFV!$AO$7+MAX(0,180-AJ2207)+4)</f>
        <v>110</v>
      </c>
    </row>
    <row r="2208" spans="35:37" x14ac:dyDescent="0.3">
      <c r="AI2208" s="32">
        <f t="shared" si="72"/>
        <v>45383.874999994652</v>
      </c>
      <c r="AJ2208" s="33">
        <v>80.180000000000007</v>
      </c>
      <c r="AK2208" s="33">
        <f>MIN(CalcoliFV!$AN$7,CalcoliFV!$AO$7+MAX(0,180-AJ2208)+4)</f>
        <v>110</v>
      </c>
    </row>
    <row r="2209" spans="35:37" x14ac:dyDescent="0.3">
      <c r="AI2209" s="32">
        <f t="shared" si="72"/>
        <v>45383.916666661316</v>
      </c>
      <c r="AJ2209" s="33">
        <v>78.61</v>
      </c>
      <c r="AK2209" s="33">
        <f>MIN(CalcoliFV!$AN$7,CalcoliFV!$AO$7+MAX(0,180-AJ2209)+4)</f>
        <v>110</v>
      </c>
    </row>
    <row r="2210" spans="35:37" x14ac:dyDescent="0.3">
      <c r="AI2210" s="32">
        <f t="shared" si="72"/>
        <v>45383.958333327981</v>
      </c>
      <c r="AJ2210" s="33">
        <v>77.900000000000006</v>
      </c>
      <c r="AK2210" s="33">
        <f>MIN(CalcoliFV!$AN$7,CalcoliFV!$AO$7+MAX(0,180-AJ2210)+4)</f>
        <v>110</v>
      </c>
    </row>
    <row r="2211" spans="35:37" x14ac:dyDescent="0.3">
      <c r="AI2211" s="32">
        <f t="shared" si="72"/>
        <v>45383.999999994645</v>
      </c>
      <c r="AJ2211" s="33">
        <v>65.290000000000006</v>
      </c>
      <c r="AK2211" s="33">
        <f>MIN(CalcoliFV!$AN$7,CalcoliFV!$AO$7+MAX(0,180-AJ2211)+4)</f>
        <v>110</v>
      </c>
    </row>
    <row r="2212" spans="35:37" x14ac:dyDescent="0.3">
      <c r="AI2212" s="32">
        <f t="shared" si="72"/>
        <v>45384.041666661309</v>
      </c>
      <c r="AJ2212" s="33">
        <v>65.86</v>
      </c>
      <c r="AK2212" s="33">
        <f>MIN(CalcoliFV!$AN$7,CalcoliFV!$AO$7+MAX(0,180-AJ2212)+4)</f>
        <v>110</v>
      </c>
    </row>
    <row r="2213" spans="35:37" x14ac:dyDescent="0.3">
      <c r="AI2213" s="32">
        <f t="shared" si="72"/>
        <v>45384.083333327973</v>
      </c>
      <c r="AJ2213" s="33">
        <v>60</v>
      </c>
      <c r="AK2213" s="33">
        <f>MIN(CalcoliFV!$AN$7,CalcoliFV!$AO$7+MAX(0,180-AJ2213)+4)</f>
        <v>110</v>
      </c>
    </row>
    <row r="2214" spans="35:37" x14ac:dyDescent="0.3">
      <c r="AI2214" s="32">
        <f t="shared" si="72"/>
        <v>45384.124999994638</v>
      </c>
      <c r="AJ2214" s="33">
        <v>46.13</v>
      </c>
      <c r="AK2214" s="33">
        <f>MIN(CalcoliFV!$AN$7,CalcoliFV!$AO$7+MAX(0,180-AJ2214)+4)</f>
        <v>110</v>
      </c>
    </row>
    <row r="2215" spans="35:37" x14ac:dyDescent="0.3">
      <c r="AI2215" s="32">
        <f t="shared" si="72"/>
        <v>45384.166666661302</v>
      </c>
      <c r="AJ2215" s="33">
        <v>50</v>
      </c>
      <c r="AK2215" s="33">
        <f>MIN(CalcoliFV!$AN$7,CalcoliFV!$AO$7+MAX(0,180-AJ2215)+4)</f>
        <v>110</v>
      </c>
    </row>
    <row r="2216" spans="35:37" x14ac:dyDescent="0.3">
      <c r="AI2216" s="32">
        <f t="shared" si="72"/>
        <v>45384.208333327966</v>
      </c>
      <c r="AJ2216" s="33">
        <v>69.95</v>
      </c>
      <c r="AK2216" s="33">
        <f>MIN(CalcoliFV!$AN$7,CalcoliFV!$AO$7+MAX(0,180-AJ2216)+4)</f>
        <v>110</v>
      </c>
    </row>
    <row r="2217" spans="35:37" x14ac:dyDescent="0.3">
      <c r="AI2217" s="32">
        <f t="shared" si="72"/>
        <v>45384.24999999463</v>
      </c>
      <c r="AJ2217" s="33">
        <v>87.6</v>
      </c>
      <c r="AK2217" s="33">
        <f>MIN(CalcoliFV!$AN$7,CalcoliFV!$AO$7+MAX(0,180-AJ2217)+4)</f>
        <v>110</v>
      </c>
    </row>
    <row r="2218" spans="35:37" x14ac:dyDescent="0.3">
      <c r="AI2218" s="32">
        <f t="shared" si="72"/>
        <v>45384.291666661295</v>
      </c>
      <c r="AJ2218" s="33">
        <v>95</v>
      </c>
      <c r="AK2218" s="33">
        <f>MIN(CalcoliFV!$AN$7,CalcoliFV!$AO$7+MAX(0,180-AJ2218)+4)</f>
        <v>110</v>
      </c>
    </row>
    <row r="2219" spans="35:37" x14ac:dyDescent="0.3">
      <c r="AI2219" s="32">
        <f t="shared" si="72"/>
        <v>45384.333333327959</v>
      </c>
      <c r="AJ2219" s="33">
        <v>102.92</v>
      </c>
      <c r="AK2219" s="33">
        <f>MIN(CalcoliFV!$AN$7,CalcoliFV!$AO$7+MAX(0,180-AJ2219)+4)</f>
        <v>110</v>
      </c>
    </row>
    <row r="2220" spans="35:37" x14ac:dyDescent="0.3">
      <c r="AI2220" s="32">
        <f t="shared" si="72"/>
        <v>45384.374999994623</v>
      </c>
      <c r="AJ2220" s="33">
        <v>94.37</v>
      </c>
      <c r="AK2220" s="33">
        <f>MIN(CalcoliFV!$AN$7,CalcoliFV!$AO$7+MAX(0,180-AJ2220)+4)</f>
        <v>110</v>
      </c>
    </row>
    <row r="2221" spans="35:37" x14ac:dyDescent="0.3">
      <c r="AI2221" s="32">
        <f t="shared" si="72"/>
        <v>45384.416666661287</v>
      </c>
      <c r="AJ2221" s="33">
        <v>87.1</v>
      </c>
      <c r="AK2221" s="33">
        <f>MIN(CalcoliFV!$AN$7,CalcoliFV!$AO$7+MAX(0,180-AJ2221)+4)</f>
        <v>110</v>
      </c>
    </row>
    <row r="2222" spans="35:37" x14ac:dyDescent="0.3">
      <c r="AI2222" s="32">
        <f t="shared" si="72"/>
        <v>45384.458333327952</v>
      </c>
      <c r="AJ2222" s="33">
        <v>73.833849999999998</v>
      </c>
      <c r="AK2222" s="33">
        <f>MIN(CalcoliFV!$AN$7,CalcoliFV!$AO$7+MAX(0,180-AJ2222)+4)</f>
        <v>110</v>
      </c>
    </row>
    <row r="2223" spans="35:37" x14ac:dyDescent="0.3">
      <c r="AI2223" s="32">
        <f t="shared" si="72"/>
        <v>45384.499999994616</v>
      </c>
      <c r="AJ2223" s="33">
        <v>34.840000000000003</v>
      </c>
      <c r="AK2223" s="33">
        <f>MIN(CalcoliFV!$AN$7,CalcoliFV!$AO$7+MAX(0,180-AJ2223)+4)</f>
        <v>110</v>
      </c>
    </row>
    <row r="2224" spans="35:37" x14ac:dyDescent="0.3">
      <c r="AI2224" s="32">
        <f t="shared" si="72"/>
        <v>45384.54166666128</v>
      </c>
      <c r="AJ2224" s="33">
        <v>17.54</v>
      </c>
      <c r="AK2224" s="33">
        <f>MIN(CalcoliFV!$AN$7,CalcoliFV!$AO$7+MAX(0,180-AJ2224)+4)</f>
        <v>110</v>
      </c>
    </row>
    <row r="2225" spans="35:37" x14ac:dyDescent="0.3">
      <c r="AI2225" s="32">
        <f t="shared" si="72"/>
        <v>45384.583333327944</v>
      </c>
      <c r="AJ2225" s="33">
        <v>19.98</v>
      </c>
      <c r="AK2225" s="33">
        <f>MIN(CalcoliFV!$AN$7,CalcoliFV!$AO$7+MAX(0,180-AJ2225)+4)</f>
        <v>110</v>
      </c>
    </row>
    <row r="2226" spans="35:37" x14ac:dyDescent="0.3">
      <c r="AI2226" s="32">
        <f t="shared" si="72"/>
        <v>45384.624999994609</v>
      </c>
      <c r="AJ2226" s="33">
        <v>28.4</v>
      </c>
      <c r="AK2226" s="33">
        <f>MIN(CalcoliFV!$AN$7,CalcoliFV!$AO$7+MAX(0,180-AJ2226)+4)</f>
        <v>110</v>
      </c>
    </row>
    <row r="2227" spans="35:37" x14ac:dyDescent="0.3">
      <c r="AI2227" s="32">
        <f t="shared" si="72"/>
        <v>45384.666666661273</v>
      </c>
      <c r="AJ2227" s="33">
        <v>68.27</v>
      </c>
      <c r="AK2227" s="33">
        <f>MIN(CalcoliFV!$AN$7,CalcoliFV!$AO$7+MAX(0,180-AJ2227)+4)</f>
        <v>110</v>
      </c>
    </row>
    <row r="2228" spans="35:37" x14ac:dyDescent="0.3">
      <c r="AI2228" s="32">
        <f t="shared" si="72"/>
        <v>45384.708333327937</v>
      </c>
      <c r="AJ2228" s="33">
        <v>82.55</v>
      </c>
      <c r="AK2228" s="33">
        <f>MIN(CalcoliFV!$AN$7,CalcoliFV!$AO$7+MAX(0,180-AJ2228)+4)</f>
        <v>110</v>
      </c>
    </row>
    <row r="2229" spans="35:37" x14ac:dyDescent="0.3">
      <c r="AI2229" s="32">
        <f t="shared" si="72"/>
        <v>45384.749999994601</v>
      </c>
      <c r="AJ2229" s="33">
        <v>101.56</v>
      </c>
      <c r="AK2229" s="33">
        <f>MIN(CalcoliFV!$AN$7,CalcoliFV!$AO$7+MAX(0,180-AJ2229)+4)</f>
        <v>110</v>
      </c>
    </row>
    <row r="2230" spans="35:37" x14ac:dyDescent="0.3">
      <c r="AI2230" s="32">
        <f t="shared" si="72"/>
        <v>45384.791666661265</v>
      </c>
      <c r="AJ2230" s="33">
        <v>120</v>
      </c>
      <c r="AK2230" s="33">
        <f>MIN(CalcoliFV!$AN$7,CalcoliFV!$AO$7+MAX(0,180-AJ2230)+4)</f>
        <v>110</v>
      </c>
    </row>
    <row r="2231" spans="35:37" x14ac:dyDescent="0.3">
      <c r="AI2231" s="32">
        <f t="shared" si="72"/>
        <v>45384.83333332793</v>
      </c>
      <c r="AJ2231" s="33">
        <v>119.17</v>
      </c>
      <c r="AK2231" s="33">
        <f>MIN(CalcoliFV!$AN$7,CalcoliFV!$AO$7+MAX(0,180-AJ2231)+4)</f>
        <v>110</v>
      </c>
    </row>
    <row r="2232" spans="35:37" x14ac:dyDescent="0.3">
      <c r="AI2232" s="32">
        <f t="shared" si="72"/>
        <v>45384.874999994594</v>
      </c>
      <c r="AJ2232" s="33">
        <v>102</v>
      </c>
      <c r="AK2232" s="33">
        <f>MIN(CalcoliFV!$AN$7,CalcoliFV!$AO$7+MAX(0,180-AJ2232)+4)</f>
        <v>110</v>
      </c>
    </row>
    <row r="2233" spans="35:37" x14ac:dyDescent="0.3">
      <c r="AI2233" s="32">
        <f t="shared" si="72"/>
        <v>45384.916666661258</v>
      </c>
      <c r="AJ2233" s="33">
        <v>90.11</v>
      </c>
      <c r="AK2233" s="33">
        <f>MIN(CalcoliFV!$AN$7,CalcoliFV!$AO$7+MAX(0,180-AJ2233)+4)</f>
        <v>110</v>
      </c>
    </row>
    <row r="2234" spans="35:37" x14ac:dyDescent="0.3">
      <c r="AI2234" s="32">
        <f t="shared" si="72"/>
        <v>45384.958333327922</v>
      </c>
      <c r="AJ2234" s="33">
        <v>87.86</v>
      </c>
      <c r="AK2234" s="33">
        <f>MIN(CalcoliFV!$AN$7,CalcoliFV!$AO$7+MAX(0,180-AJ2234)+4)</f>
        <v>110</v>
      </c>
    </row>
    <row r="2235" spans="35:37" x14ac:dyDescent="0.3">
      <c r="AI2235" s="32">
        <f t="shared" si="72"/>
        <v>45384.999999994587</v>
      </c>
      <c r="AJ2235" s="33">
        <v>85.54</v>
      </c>
      <c r="AK2235" s="33">
        <f>MIN(CalcoliFV!$AN$7,CalcoliFV!$AO$7+MAX(0,180-AJ2235)+4)</f>
        <v>110</v>
      </c>
    </row>
    <row r="2236" spans="35:37" x14ac:dyDescent="0.3">
      <c r="AI2236" s="32">
        <f t="shared" si="72"/>
        <v>45385.041666661251</v>
      </c>
      <c r="AJ2236" s="33">
        <v>73.790000000000006</v>
      </c>
      <c r="AK2236" s="33">
        <f>MIN(CalcoliFV!$AN$7,CalcoliFV!$AO$7+MAX(0,180-AJ2236)+4)</f>
        <v>110</v>
      </c>
    </row>
    <row r="2237" spans="35:37" x14ac:dyDescent="0.3">
      <c r="AI2237" s="32">
        <f t="shared" si="72"/>
        <v>45385.083333327915</v>
      </c>
      <c r="AJ2237" s="33">
        <v>71.7</v>
      </c>
      <c r="AK2237" s="33">
        <f>MIN(CalcoliFV!$AN$7,CalcoliFV!$AO$7+MAX(0,180-AJ2237)+4)</f>
        <v>110</v>
      </c>
    </row>
    <row r="2238" spans="35:37" x14ac:dyDescent="0.3">
      <c r="AI2238" s="32">
        <f t="shared" si="72"/>
        <v>45385.124999994579</v>
      </c>
      <c r="AJ2238" s="33">
        <v>72.45</v>
      </c>
      <c r="AK2238" s="33">
        <f>MIN(CalcoliFV!$AN$7,CalcoliFV!$AO$7+MAX(0,180-AJ2238)+4)</f>
        <v>110</v>
      </c>
    </row>
    <row r="2239" spans="35:37" x14ac:dyDescent="0.3">
      <c r="AI2239" s="32">
        <f t="shared" si="72"/>
        <v>45385.166666661244</v>
      </c>
      <c r="AJ2239" s="33">
        <v>78.83</v>
      </c>
      <c r="AK2239" s="33">
        <f>MIN(CalcoliFV!$AN$7,CalcoliFV!$AO$7+MAX(0,180-AJ2239)+4)</f>
        <v>110</v>
      </c>
    </row>
    <row r="2240" spans="35:37" x14ac:dyDescent="0.3">
      <c r="AI2240" s="32">
        <f t="shared" si="72"/>
        <v>45385.208333327908</v>
      </c>
      <c r="AJ2240" s="33">
        <v>87.43</v>
      </c>
      <c r="AK2240" s="33">
        <f>MIN(CalcoliFV!$AN$7,CalcoliFV!$AO$7+MAX(0,180-AJ2240)+4)</f>
        <v>110</v>
      </c>
    </row>
    <row r="2241" spans="35:37" x14ac:dyDescent="0.3">
      <c r="AI2241" s="32">
        <f t="shared" si="72"/>
        <v>45385.249999994572</v>
      </c>
      <c r="AJ2241" s="33">
        <v>106.44</v>
      </c>
      <c r="AK2241" s="33">
        <f>MIN(CalcoliFV!$AN$7,CalcoliFV!$AO$7+MAX(0,180-AJ2241)+4)</f>
        <v>110</v>
      </c>
    </row>
    <row r="2242" spans="35:37" x14ac:dyDescent="0.3">
      <c r="AI2242" s="32">
        <f t="shared" si="72"/>
        <v>45385.291666661236</v>
      </c>
      <c r="AJ2242" s="33">
        <v>125</v>
      </c>
      <c r="AK2242" s="33">
        <f>MIN(CalcoliFV!$AN$7,CalcoliFV!$AO$7+MAX(0,180-AJ2242)+4)</f>
        <v>110</v>
      </c>
    </row>
    <row r="2243" spans="35:37" x14ac:dyDescent="0.3">
      <c r="AI2243" s="32">
        <f t="shared" si="72"/>
        <v>45385.333333327901</v>
      </c>
      <c r="AJ2243" s="33">
        <v>149.84</v>
      </c>
      <c r="AK2243" s="33">
        <f>MIN(CalcoliFV!$AN$7,CalcoliFV!$AO$7+MAX(0,180-AJ2243)+4)</f>
        <v>104.16</v>
      </c>
    </row>
    <row r="2244" spans="35:37" x14ac:dyDescent="0.3">
      <c r="AI2244" s="32">
        <f t="shared" si="72"/>
        <v>45385.374999994565</v>
      </c>
      <c r="AJ2244" s="33">
        <v>135</v>
      </c>
      <c r="AK2244" s="33">
        <f>MIN(CalcoliFV!$AN$7,CalcoliFV!$AO$7+MAX(0,180-AJ2244)+4)</f>
        <v>110</v>
      </c>
    </row>
    <row r="2245" spans="35:37" x14ac:dyDescent="0.3">
      <c r="AI2245" s="32">
        <f t="shared" ref="AI2245:AI2308" si="73">AI2244+1/24</f>
        <v>45385.416666661229</v>
      </c>
      <c r="AJ2245" s="33">
        <v>110.41</v>
      </c>
      <c r="AK2245" s="33">
        <f>MIN(CalcoliFV!$AN$7,CalcoliFV!$AO$7+MAX(0,180-AJ2245)+4)</f>
        <v>110</v>
      </c>
    </row>
    <row r="2246" spans="35:37" x14ac:dyDescent="0.3">
      <c r="AI2246" s="32">
        <f t="shared" si="73"/>
        <v>45385.458333327893</v>
      </c>
      <c r="AJ2246" s="33">
        <v>93.98</v>
      </c>
      <c r="AK2246" s="33">
        <f>MIN(CalcoliFV!$AN$7,CalcoliFV!$AO$7+MAX(0,180-AJ2246)+4)</f>
        <v>110</v>
      </c>
    </row>
    <row r="2247" spans="35:37" x14ac:dyDescent="0.3">
      <c r="AI2247" s="32">
        <f t="shared" si="73"/>
        <v>45385.499999994558</v>
      </c>
      <c r="AJ2247" s="33">
        <v>86.96</v>
      </c>
      <c r="AK2247" s="33">
        <f>MIN(CalcoliFV!$AN$7,CalcoliFV!$AO$7+MAX(0,180-AJ2247)+4)</f>
        <v>110</v>
      </c>
    </row>
    <row r="2248" spans="35:37" x14ac:dyDescent="0.3">
      <c r="AI2248" s="32">
        <f t="shared" si="73"/>
        <v>45385.541666661222</v>
      </c>
      <c r="AJ2248" s="33">
        <v>81.14</v>
      </c>
      <c r="AK2248" s="33">
        <f>MIN(CalcoliFV!$AN$7,CalcoliFV!$AO$7+MAX(0,180-AJ2248)+4)</f>
        <v>110</v>
      </c>
    </row>
    <row r="2249" spans="35:37" x14ac:dyDescent="0.3">
      <c r="AI2249" s="32">
        <f t="shared" si="73"/>
        <v>45385.583333327886</v>
      </c>
      <c r="AJ2249" s="33">
        <v>83.94</v>
      </c>
      <c r="AK2249" s="33">
        <f>MIN(CalcoliFV!$AN$7,CalcoliFV!$AO$7+MAX(0,180-AJ2249)+4)</f>
        <v>110</v>
      </c>
    </row>
    <row r="2250" spans="35:37" x14ac:dyDescent="0.3">
      <c r="AI2250" s="32">
        <f t="shared" si="73"/>
        <v>45385.62499999455</v>
      </c>
      <c r="AJ2250" s="33">
        <v>86.96</v>
      </c>
      <c r="AK2250" s="33">
        <f>MIN(CalcoliFV!$AN$7,CalcoliFV!$AO$7+MAX(0,180-AJ2250)+4)</f>
        <v>110</v>
      </c>
    </row>
    <row r="2251" spans="35:37" x14ac:dyDescent="0.3">
      <c r="AI2251" s="32">
        <f t="shared" si="73"/>
        <v>45385.666666661215</v>
      </c>
      <c r="AJ2251" s="33">
        <v>87.43</v>
      </c>
      <c r="AK2251" s="33">
        <f>MIN(CalcoliFV!$AN$7,CalcoliFV!$AO$7+MAX(0,180-AJ2251)+4)</f>
        <v>110</v>
      </c>
    </row>
    <row r="2252" spans="35:37" x14ac:dyDescent="0.3">
      <c r="AI2252" s="32">
        <f t="shared" si="73"/>
        <v>45385.708333327879</v>
      </c>
      <c r="AJ2252" s="33">
        <v>90.1</v>
      </c>
      <c r="AK2252" s="33">
        <f>MIN(CalcoliFV!$AN$7,CalcoliFV!$AO$7+MAX(0,180-AJ2252)+4)</f>
        <v>110</v>
      </c>
    </row>
    <row r="2253" spans="35:37" x14ac:dyDescent="0.3">
      <c r="AI2253" s="32">
        <f t="shared" si="73"/>
        <v>45385.749999994543</v>
      </c>
      <c r="AJ2253" s="33">
        <v>101.46029</v>
      </c>
      <c r="AK2253" s="33">
        <f>MIN(CalcoliFV!$AN$7,CalcoliFV!$AO$7+MAX(0,180-AJ2253)+4)</f>
        <v>110</v>
      </c>
    </row>
    <row r="2254" spans="35:37" x14ac:dyDescent="0.3">
      <c r="AI2254" s="32">
        <f t="shared" si="73"/>
        <v>45385.791666661207</v>
      </c>
      <c r="AJ2254" s="33">
        <v>125</v>
      </c>
      <c r="AK2254" s="33">
        <f>MIN(CalcoliFV!$AN$7,CalcoliFV!$AO$7+MAX(0,180-AJ2254)+4)</f>
        <v>110</v>
      </c>
    </row>
    <row r="2255" spans="35:37" x14ac:dyDescent="0.3">
      <c r="AI2255" s="32">
        <f t="shared" si="73"/>
        <v>45385.833333327872</v>
      </c>
      <c r="AJ2255" s="33">
        <v>113.62</v>
      </c>
      <c r="AK2255" s="33">
        <f>MIN(CalcoliFV!$AN$7,CalcoliFV!$AO$7+MAX(0,180-AJ2255)+4)</f>
        <v>110</v>
      </c>
    </row>
    <row r="2256" spans="35:37" x14ac:dyDescent="0.3">
      <c r="AI2256" s="32">
        <f t="shared" si="73"/>
        <v>45385.874999994536</v>
      </c>
      <c r="AJ2256" s="33">
        <v>95</v>
      </c>
      <c r="AK2256" s="33">
        <f>MIN(CalcoliFV!$AN$7,CalcoliFV!$AO$7+MAX(0,180-AJ2256)+4)</f>
        <v>110</v>
      </c>
    </row>
    <row r="2257" spans="35:37" x14ac:dyDescent="0.3">
      <c r="AI2257" s="32">
        <f t="shared" si="73"/>
        <v>45385.9166666612</v>
      </c>
      <c r="AJ2257" s="33">
        <v>90</v>
      </c>
      <c r="AK2257" s="33">
        <f>MIN(CalcoliFV!$AN$7,CalcoliFV!$AO$7+MAX(0,180-AJ2257)+4)</f>
        <v>110</v>
      </c>
    </row>
    <row r="2258" spans="35:37" x14ac:dyDescent="0.3">
      <c r="AI2258" s="32">
        <f t="shared" si="73"/>
        <v>45385.958333327864</v>
      </c>
      <c r="AJ2258" s="33">
        <v>87.2</v>
      </c>
      <c r="AK2258" s="33">
        <f>MIN(CalcoliFV!$AN$7,CalcoliFV!$AO$7+MAX(0,180-AJ2258)+4)</f>
        <v>110</v>
      </c>
    </row>
    <row r="2259" spans="35:37" x14ac:dyDescent="0.3">
      <c r="AI2259" s="32">
        <f t="shared" si="73"/>
        <v>45385.999999994528</v>
      </c>
      <c r="AJ2259" s="33">
        <v>68.099999999999994</v>
      </c>
      <c r="AK2259" s="33">
        <f>MIN(CalcoliFV!$AN$7,CalcoliFV!$AO$7+MAX(0,180-AJ2259)+4)</f>
        <v>110</v>
      </c>
    </row>
    <row r="2260" spans="35:37" x14ac:dyDescent="0.3">
      <c r="AI2260" s="32">
        <f t="shared" si="73"/>
        <v>45386.041666661193</v>
      </c>
      <c r="AJ2260" s="33">
        <v>60</v>
      </c>
      <c r="AK2260" s="33">
        <f>MIN(CalcoliFV!$AN$7,CalcoliFV!$AO$7+MAX(0,180-AJ2260)+4)</f>
        <v>110</v>
      </c>
    </row>
    <row r="2261" spans="35:37" x14ac:dyDescent="0.3">
      <c r="AI2261" s="32">
        <f t="shared" si="73"/>
        <v>45386.083333327857</v>
      </c>
      <c r="AJ2261" s="33">
        <v>56.91</v>
      </c>
      <c r="AK2261" s="33">
        <f>MIN(CalcoliFV!$AN$7,CalcoliFV!$AO$7+MAX(0,180-AJ2261)+4)</f>
        <v>110</v>
      </c>
    </row>
    <row r="2262" spans="35:37" x14ac:dyDescent="0.3">
      <c r="AI2262" s="32">
        <f t="shared" si="73"/>
        <v>45386.124999994521</v>
      </c>
      <c r="AJ2262" s="33">
        <v>57.72</v>
      </c>
      <c r="AK2262" s="33">
        <f>MIN(CalcoliFV!$AN$7,CalcoliFV!$AO$7+MAX(0,180-AJ2262)+4)</f>
        <v>110</v>
      </c>
    </row>
    <row r="2263" spans="35:37" x14ac:dyDescent="0.3">
      <c r="AI2263" s="32">
        <f t="shared" si="73"/>
        <v>45386.166666661185</v>
      </c>
      <c r="AJ2263" s="33">
        <v>61.95</v>
      </c>
      <c r="AK2263" s="33">
        <f>MIN(CalcoliFV!$AN$7,CalcoliFV!$AO$7+MAX(0,180-AJ2263)+4)</f>
        <v>110</v>
      </c>
    </row>
    <row r="2264" spans="35:37" x14ac:dyDescent="0.3">
      <c r="AI2264" s="32">
        <f t="shared" si="73"/>
        <v>45386.20833332785</v>
      </c>
      <c r="AJ2264" s="33">
        <v>70.59</v>
      </c>
      <c r="AK2264" s="33">
        <f>MIN(CalcoliFV!$AN$7,CalcoliFV!$AO$7+MAX(0,180-AJ2264)+4)</f>
        <v>110</v>
      </c>
    </row>
    <row r="2265" spans="35:37" x14ac:dyDescent="0.3">
      <c r="AI2265" s="32">
        <f t="shared" si="73"/>
        <v>45386.249999994514</v>
      </c>
      <c r="AJ2265" s="33">
        <v>87.86</v>
      </c>
      <c r="AK2265" s="33">
        <f>MIN(CalcoliFV!$AN$7,CalcoliFV!$AO$7+MAX(0,180-AJ2265)+4)</f>
        <v>110</v>
      </c>
    </row>
    <row r="2266" spans="35:37" x14ac:dyDescent="0.3">
      <c r="AI2266" s="32">
        <f t="shared" si="73"/>
        <v>45386.291666661178</v>
      </c>
      <c r="AJ2266" s="33">
        <v>94.75</v>
      </c>
      <c r="AK2266" s="33">
        <f>MIN(CalcoliFV!$AN$7,CalcoliFV!$AO$7+MAX(0,180-AJ2266)+4)</f>
        <v>110</v>
      </c>
    </row>
    <row r="2267" spans="35:37" x14ac:dyDescent="0.3">
      <c r="AI2267" s="32">
        <f t="shared" si="73"/>
        <v>45386.333333327842</v>
      </c>
      <c r="AJ2267" s="33">
        <v>106.48865000000001</v>
      </c>
      <c r="AK2267" s="33">
        <f>MIN(CalcoliFV!$AN$7,CalcoliFV!$AO$7+MAX(0,180-AJ2267)+4)</f>
        <v>110</v>
      </c>
    </row>
    <row r="2268" spans="35:37" x14ac:dyDescent="0.3">
      <c r="AI2268" s="32">
        <f t="shared" si="73"/>
        <v>45386.374999994507</v>
      </c>
      <c r="AJ2268" s="33">
        <v>91.92</v>
      </c>
      <c r="AK2268" s="33">
        <f>MIN(CalcoliFV!$AN$7,CalcoliFV!$AO$7+MAX(0,180-AJ2268)+4)</f>
        <v>110</v>
      </c>
    </row>
    <row r="2269" spans="35:37" x14ac:dyDescent="0.3">
      <c r="AI2269" s="32">
        <f t="shared" si="73"/>
        <v>45386.416666661171</v>
      </c>
      <c r="AJ2269" s="33">
        <v>81.650000000000006</v>
      </c>
      <c r="AK2269" s="33">
        <f>MIN(CalcoliFV!$AN$7,CalcoliFV!$AO$7+MAX(0,180-AJ2269)+4)</f>
        <v>110</v>
      </c>
    </row>
    <row r="2270" spans="35:37" x14ac:dyDescent="0.3">
      <c r="AI2270" s="32">
        <f t="shared" si="73"/>
        <v>45386.458333327835</v>
      </c>
      <c r="AJ2270" s="33">
        <v>69</v>
      </c>
      <c r="AK2270" s="33">
        <f>MIN(CalcoliFV!$AN$7,CalcoliFV!$AO$7+MAX(0,180-AJ2270)+4)</f>
        <v>110</v>
      </c>
    </row>
    <row r="2271" spans="35:37" x14ac:dyDescent="0.3">
      <c r="AI2271" s="32">
        <f t="shared" si="73"/>
        <v>45386.499999994499</v>
      </c>
      <c r="AJ2271" s="33">
        <v>51.925930000000001</v>
      </c>
      <c r="AK2271" s="33">
        <f>MIN(CalcoliFV!$AN$7,CalcoliFV!$AO$7+MAX(0,180-AJ2271)+4)</f>
        <v>110</v>
      </c>
    </row>
    <row r="2272" spans="35:37" x14ac:dyDescent="0.3">
      <c r="AI2272" s="32">
        <f t="shared" si="73"/>
        <v>45386.541666661164</v>
      </c>
      <c r="AJ2272" s="33">
        <v>51</v>
      </c>
      <c r="AK2272" s="33">
        <f>MIN(CalcoliFV!$AN$7,CalcoliFV!$AO$7+MAX(0,180-AJ2272)+4)</f>
        <v>110</v>
      </c>
    </row>
    <row r="2273" spans="35:37" x14ac:dyDescent="0.3">
      <c r="AI2273" s="32">
        <f t="shared" si="73"/>
        <v>45386.583333327828</v>
      </c>
      <c r="AJ2273" s="33">
        <v>60</v>
      </c>
      <c r="AK2273" s="33">
        <f>MIN(CalcoliFV!$AN$7,CalcoliFV!$AO$7+MAX(0,180-AJ2273)+4)</f>
        <v>110</v>
      </c>
    </row>
    <row r="2274" spans="35:37" x14ac:dyDescent="0.3">
      <c r="AI2274" s="32">
        <f t="shared" si="73"/>
        <v>45386.624999994492</v>
      </c>
      <c r="AJ2274" s="33">
        <v>69.180000000000007</v>
      </c>
      <c r="AK2274" s="33">
        <f>MIN(CalcoliFV!$AN$7,CalcoliFV!$AO$7+MAX(0,180-AJ2274)+4)</f>
        <v>110</v>
      </c>
    </row>
    <row r="2275" spans="35:37" x14ac:dyDescent="0.3">
      <c r="AI2275" s="32">
        <f t="shared" si="73"/>
        <v>45386.666666661156</v>
      </c>
      <c r="AJ2275" s="33">
        <v>78</v>
      </c>
      <c r="AK2275" s="33">
        <f>MIN(CalcoliFV!$AN$7,CalcoliFV!$AO$7+MAX(0,180-AJ2275)+4)</f>
        <v>110</v>
      </c>
    </row>
    <row r="2276" spans="35:37" x14ac:dyDescent="0.3">
      <c r="AI2276" s="32">
        <f t="shared" si="73"/>
        <v>45386.708333327821</v>
      </c>
      <c r="AJ2276" s="33">
        <v>84.18</v>
      </c>
      <c r="AK2276" s="33">
        <f>MIN(CalcoliFV!$AN$7,CalcoliFV!$AO$7+MAX(0,180-AJ2276)+4)</f>
        <v>110</v>
      </c>
    </row>
    <row r="2277" spans="35:37" x14ac:dyDescent="0.3">
      <c r="AI2277" s="32">
        <f t="shared" si="73"/>
        <v>45386.749999994485</v>
      </c>
      <c r="AJ2277" s="33">
        <v>92.7</v>
      </c>
      <c r="AK2277" s="33">
        <f>MIN(CalcoliFV!$AN$7,CalcoliFV!$AO$7+MAX(0,180-AJ2277)+4)</f>
        <v>110</v>
      </c>
    </row>
    <row r="2278" spans="35:37" x14ac:dyDescent="0.3">
      <c r="AI2278" s="32">
        <f t="shared" si="73"/>
        <v>45386.791666661149</v>
      </c>
      <c r="AJ2278" s="33">
        <v>110</v>
      </c>
      <c r="AK2278" s="33">
        <f>MIN(CalcoliFV!$AN$7,CalcoliFV!$AO$7+MAX(0,180-AJ2278)+4)</f>
        <v>110</v>
      </c>
    </row>
    <row r="2279" spans="35:37" x14ac:dyDescent="0.3">
      <c r="AI2279" s="32">
        <f t="shared" si="73"/>
        <v>45386.833333327813</v>
      </c>
      <c r="AJ2279" s="33">
        <v>101.03</v>
      </c>
      <c r="AK2279" s="33">
        <f>MIN(CalcoliFV!$AN$7,CalcoliFV!$AO$7+MAX(0,180-AJ2279)+4)</f>
        <v>110</v>
      </c>
    </row>
    <row r="2280" spans="35:37" x14ac:dyDescent="0.3">
      <c r="AI2280" s="32">
        <f t="shared" si="73"/>
        <v>45386.874999994478</v>
      </c>
      <c r="AJ2280" s="33">
        <v>92.7</v>
      </c>
      <c r="AK2280" s="33">
        <f>MIN(CalcoliFV!$AN$7,CalcoliFV!$AO$7+MAX(0,180-AJ2280)+4)</f>
        <v>110</v>
      </c>
    </row>
    <row r="2281" spans="35:37" x14ac:dyDescent="0.3">
      <c r="AI2281" s="32">
        <f t="shared" si="73"/>
        <v>45386.916666661142</v>
      </c>
      <c r="AJ2281" s="33">
        <v>88.06</v>
      </c>
      <c r="AK2281" s="33">
        <f>MIN(CalcoliFV!$AN$7,CalcoliFV!$AO$7+MAX(0,180-AJ2281)+4)</f>
        <v>110</v>
      </c>
    </row>
    <row r="2282" spans="35:37" x14ac:dyDescent="0.3">
      <c r="AI2282" s="32">
        <f t="shared" si="73"/>
        <v>45386.958333327806</v>
      </c>
      <c r="AJ2282" s="33">
        <v>87</v>
      </c>
      <c r="AK2282" s="33">
        <f>MIN(CalcoliFV!$AN$7,CalcoliFV!$AO$7+MAX(0,180-AJ2282)+4)</f>
        <v>110</v>
      </c>
    </row>
    <row r="2283" spans="35:37" x14ac:dyDescent="0.3">
      <c r="AI2283" s="32">
        <f t="shared" si="73"/>
        <v>45386.99999999447</v>
      </c>
      <c r="AJ2283" s="33">
        <v>77.459999999999994</v>
      </c>
      <c r="AK2283" s="33">
        <f>MIN(CalcoliFV!$AN$7,CalcoliFV!$AO$7+MAX(0,180-AJ2283)+4)</f>
        <v>110</v>
      </c>
    </row>
    <row r="2284" spans="35:37" x14ac:dyDescent="0.3">
      <c r="AI2284" s="32">
        <f t="shared" si="73"/>
        <v>45387.041666661135</v>
      </c>
      <c r="AJ2284" s="33">
        <v>70.7</v>
      </c>
      <c r="AK2284" s="33">
        <f>MIN(CalcoliFV!$AN$7,CalcoliFV!$AO$7+MAX(0,180-AJ2284)+4)</f>
        <v>110</v>
      </c>
    </row>
    <row r="2285" spans="35:37" x14ac:dyDescent="0.3">
      <c r="AI2285" s="32">
        <f t="shared" si="73"/>
        <v>45387.083333327799</v>
      </c>
      <c r="AJ2285" s="33">
        <v>69.25</v>
      </c>
      <c r="AK2285" s="33">
        <f>MIN(CalcoliFV!$AN$7,CalcoliFV!$AO$7+MAX(0,180-AJ2285)+4)</f>
        <v>110</v>
      </c>
    </row>
    <row r="2286" spans="35:37" x14ac:dyDescent="0.3">
      <c r="AI2286" s="32">
        <f t="shared" si="73"/>
        <v>45387.124999994463</v>
      </c>
      <c r="AJ2286" s="33">
        <v>68.42</v>
      </c>
      <c r="AK2286" s="33">
        <f>MIN(CalcoliFV!$AN$7,CalcoliFV!$AO$7+MAX(0,180-AJ2286)+4)</f>
        <v>110</v>
      </c>
    </row>
    <row r="2287" spans="35:37" x14ac:dyDescent="0.3">
      <c r="AI2287" s="32">
        <f t="shared" si="73"/>
        <v>45387.166666661127</v>
      </c>
      <c r="AJ2287" s="33">
        <v>67.8</v>
      </c>
      <c r="AK2287" s="33">
        <f>MIN(CalcoliFV!$AN$7,CalcoliFV!$AO$7+MAX(0,180-AJ2287)+4)</f>
        <v>110</v>
      </c>
    </row>
    <row r="2288" spans="35:37" x14ac:dyDescent="0.3">
      <c r="AI2288" s="32">
        <f t="shared" si="73"/>
        <v>45387.208333327791</v>
      </c>
      <c r="AJ2288" s="33">
        <v>77.3</v>
      </c>
      <c r="AK2288" s="33">
        <f>MIN(CalcoliFV!$AN$7,CalcoliFV!$AO$7+MAX(0,180-AJ2288)+4)</f>
        <v>110</v>
      </c>
    </row>
    <row r="2289" spans="35:37" x14ac:dyDescent="0.3">
      <c r="AI2289" s="32">
        <f t="shared" si="73"/>
        <v>45387.249999994456</v>
      </c>
      <c r="AJ2289" s="33">
        <v>88.71</v>
      </c>
      <c r="AK2289" s="33">
        <f>MIN(CalcoliFV!$AN$7,CalcoliFV!$AO$7+MAX(0,180-AJ2289)+4)</f>
        <v>110</v>
      </c>
    </row>
    <row r="2290" spans="35:37" x14ac:dyDescent="0.3">
      <c r="AI2290" s="32">
        <f t="shared" si="73"/>
        <v>45387.29166666112</v>
      </c>
      <c r="AJ2290" s="33">
        <v>95</v>
      </c>
      <c r="AK2290" s="33">
        <f>MIN(CalcoliFV!$AN$7,CalcoliFV!$AO$7+MAX(0,180-AJ2290)+4)</f>
        <v>110</v>
      </c>
    </row>
    <row r="2291" spans="35:37" x14ac:dyDescent="0.3">
      <c r="AI2291" s="32">
        <f t="shared" si="73"/>
        <v>45387.333333327784</v>
      </c>
      <c r="AJ2291" s="33">
        <v>104.3</v>
      </c>
      <c r="AK2291" s="33">
        <f>MIN(CalcoliFV!$AN$7,CalcoliFV!$AO$7+MAX(0,180-AJ2291)+4)</f>
        <v>110</v>
      </c>
    </row>
    <row r="2292" spans="35:37" x14ac:dyDescent="0.3">
      <c r="AI2292" s="32">
        <f t="shared" si="73"/>
        <v>45387.374999994448</v>
      </c>
      <c r="AJ2292" s="33">
        <v>87.58</v>
      </c>
      <c r="AK2292" s="33">
        <f>MIN(CalcoliFV!$AN$7,CalcoliFV!$AO$7+MAX(0,180-AJ2292)+4)</f>
        <v>110</v>
      </c>
    </row>
    <row r="2293" spans="35:37" x14ac:dyDescent="0.3">
      <c r="AI2293" s="32">
        <f t="shared" si="73"/>
        <v>45387.416666661113</v>
      </c>
      <c r="AJ2293" s="33">
        <v>79.3</v>
      </c>
      <c r="AK2293" s="33">
        <f>MIN(CalcoliFV!$AN$7,CalcoliFV!$AO$7+MAX(0,180-AJ2293)+4)</f>
        <v>110</v>
      </c>
    </row>
    <row r="2294" spans="35:37" x14ac:dyDescent="0.3">
      <c r="AI2294" s="32">
        <f t="shared" si="73"/>
        <v>45387.458333327777</v>
      </c>
      <c r="AJ2294" s="33">
        <v>65.23</v>
      </c>
      <c r="AK2294" s="33">
        <f>MIN(CalcoliFV!$AN$7,CalcoliFV!$AO$7+MAX(0,180-AJ2294)+4)</f>
        <v>110</v>
      </c>
    </row>
    <row r="2295" spans="35:37" x14ac:dyDescent="0.3">
      <c r="AI2295" s="32">
        <f t="shared" si="73"/>
        <v>45387.499999994441</v>
      </c>
      <c r="AJ2295" s="33">
        <v>50</v>
      </c>
      <c r="AK2295" s="33">
        <f>MIN(CalcoliFV!$AN$7,CalcoliFV!$AO$7+MAX(0,180-AJ2295)+4)</f>
        <v>110</v>
      </c>
    </row>
    <row r="2296" spans="35:37" x14ac:dyDescent="0.3">
      <c r="AI2296" s="32">
        <f t="shared" si="73"/>
        <v>45387.541666661105</v>
      </c>
      <c r="AJ2296" s="33">
        <v>50</v>
      </c>
      <c r="AK2296" s="33">
        <f>MIN(CalcoliFV!$AN$7,CalcoliFV!$AO$7+MAX(0,180-AJ2296)+4)</f>
        <v>110</v>
      </c>
    </row>
    <row r="2297" spans="35:37" x14ac:dyDescent="0.3">
      <c r="AI2297" s="32">
        <f t="shared" si="73"/>
        <v>45387.58333332777</v>
      </c>
      <c r="AJ2297" s="33">
        <v>54.75</v>
      </c>
      <c r="AK2297" s="33">
        <f>MIN(CalcoliFV!$AN$7,CalcoliFV!$AO$7+MAX(0,180-AJ2297)+4)</f>
        <v>110</v>
      </c>
    </row>
    <row r="2298" spans="35:37" x14ac:dyDescent="0.3">
      <c r="AI2298" s="32">
        <f t="shared" si="73"/>
        <v>45387.624999994434</v>
      </c>
      <c r="AJ2298" s="33">
        <v>61.97</v>
      </c>
      <c r="AK2298" s="33">
        <f>MIN(CalcoliFV!$AN$7,CalcoliFV!$AO$7+MAX(0,180-AJ2298)+4)</f>
        <v>110</v>
      </c>
    </row>
    <row r="2299" spans="35:37" x14ac:dyDescent="0.3">
      <c r="AI2299" s="32">
        <f t="shared" si="73"/>
        <v>45387.666666661098</v>
      </c>
      <c r="AJ2299" s="33">
        <v>75.7</v>
      </c>
      <c r="AK2299" s="33">
        <f>MIN(CalcoliFV!$AN$7,CalcoliFV!$AO$7+MAX(0,180-AJ2299)+4)</f>
        <v>110</v>
      </c>
    </row>
    <row r="2300" spans="35:37" x14ac:dyDescent="0.3">
      <c r="AI2300" s="32">
        <f t="shared" si="73"/>
        <v>45387.708333327762</v>
      </c>
      <c r="AJ2300" s="33">
        <v>84.45</v>
      </c>
      <c r="AK2300" s="33">
        <f>MIN(CalcoliFV!$AN$7,CalcoliFV!$AO$7+MAX(0,180-AJ2300)+4)</f>
        <v>110</v>
      </c>
    </row>
    <row r="2301" spans="35:37" x14ac:dyDescent="0.3">
      <c r="AI2301" s="32">
        <f t="shared" si="73"/>
        <v>45387.749999994427</v>
      </c>
      <c r="AJ2301" s="33">
        <v>91.31</v>
      </c>
      <c r="AK2301" s="33">
        <f>MIN(CalcoliFV!$AN$7,CalcoliFV!$AO$7+MAX(0,180-AJ2301)+4)</f>
        <v>110</v>
      </c>
    </row>
    <row r="2302" spans="35:37" x14ac:dyDescent="0.3">
      <c r="AI2302" s="32">
        <f t="shared" si="73"/>
        <v>45387.791666661091</v>
      </c>
      <c r="AJ2302" s="33">
        <v>105.42</v>
      </c>
      <c r="AK2302" s="33">
        <f>MIN(CalcoliFV!$AN$7,CalcoliFV!$AO$7+MAX(0,180-AJ2302)+4)</f>
        <v>110</v>
      </c>
    </row>
    <row r="2303" spans="35:37" x14ac:dyDescent="0.3">
      <c r="AI2303" s="32">
        <f t="shared" si="73"/>
        <v>45387.833333327755</v>
      </c>
      <c r="AJ2303" s="33">
        <v>107.02</v>
      </c>
      <c r="AK2303" s="33">
        <f>MIN(CalcoliFV!$AN$7,CalcoliFV!$AO$7+MAX(0,180-AJ2303)+4)</f>
        <v>110</v>
      </c>
    </row>
    <row r="2304" spans="35:37" x14ac:dyDescent="0.3">
      <c r="AI2304" s="32">
        <f t="shared" si="73"/>
        <v>45387.874999994419</v>
      </c>
      <c r="AJ2304" s="33">
        <v>91.71</v>
      </c>
      <c r="AK2304" s="33">
        <f>MIN(CalcoliFV!$AN$7,CalcoliFV!$AO$7+MAX(0,180-AJ2304)+4)</f>
        <v>110</v>
      </c>
    </row>
    <row r="2305" spans="35:37" x14ac:dyDescent="0.3">
      <c r="AI2305" s="32">
        <f t="shared" si="73"/>
        <v>45387.916666661084</v>
      </c>
      <c r="AJ2305" s="33">
        <v>86.52</v>
      </c>
      <c r="AK2305" s="33">
        <f>MIN(CalcoliFV!$AN$7,CalcoliFV!$AO$7+MAX(0,180-AJ2305)+4)</f>
        <v>110</v>
      </c>
    </row>
    <row r="2306" spans="35:37" x14ac:dyDescent="0.3">
      <c r="AI2306" s="32">
        <f t="shared" si="73"/>
        <v>45387.958333327748</v>
      </c>
      <c r="AJ2306" s="33">
        <v>85.75</v>
      </c>
      <c r="AK2306" s="33">
        <f>MIN(CalcoliFV!$AN$7,CalcoliFV!$AO$7+MAX(0,180-AJ2306)+4)</f>
        <v>110</v>
      </c>
    </row>
    <row r="2307" spans="35:37" x14ac:dyDescent="0.3">
      <c r="AI2307" s="32">
        <f t="shared" si="73"/>
        <v>45387.999999994412</v>
      </c>
      <c r="AJ2307" s="33">
        <v>83.74</v>
      </c>
      <c r="AK2307" s="33">
        <f>MIN(CalcoliFV!$AN$7,CalcoliFV!$AO$7+MAX(0,180-AJ2307)+4)</f>
        <v>110</v>
      </c>
    </row>
    <row r="2308" spans="35:37" x14ac:dyDescent="0.3">
      <c r="AI2308" s="32">
        <f t="shared" si="73"/>
        <v>45388.041666661076</v>
      </c>
      <c r="AJ2308" s="33">
        <v>83.55</v>
      </c>
      <c r="AK2308" s="33">
        <f>MIN(CalcoliFV!$AN$7,CalcoliFV!$AO$7+MAX(0,180-AJ2308)+4)</f>
        <v>110</v>
      </c>
    </row>
    <row r="2309" spans="35:37" x14ac:dyDescent="0.3">
      <c r="AI2309" s="32">
        <f t="shared" ref="AI2309:AI2372" si="74">AI2308+1/24</f>
        <v>45388.083333327741</v>
      </c>
      <c r="AJ2309" s="33">
        <v>82.8</v>
      </c>
      <c r="AK2309" s="33">
        <f>MIN(CalcoliFV!$AN$7,CalcoliFV!$AO$7+MAX(0,180-AJ2309)+4)</f>
        <v>110</v>
      </c>
    </row>
    <row r="2310" spans="35:37" x14ac:dyDescent="0.3">
      <c r="AI2310" s="32">
        <f t="shared" si="74"/>
        <v>45388.124999994405</v>
      </c>
      <c r="AJ2310" s="33">
        <v>81.459999999999994</v>
      </c>
      <c r="AK2310" s="33">
        <f>MIN(CalcoliFV!$AN$7,CalcoliFV!$AO$7+MAX(0,180-AJ2310)+4)</f>
        <v>110</v>
      </c>
    </row>
    <row r="2311" spans="35:37" x14ac:dyDescent="0.3">
      <c r="AI2311" s="32">
        <f t="shared" si="74"/>
        <v>45388.166666661069</v>
      </c>
      <c r="AJ2311" s="33">
        <v>81.459999999999994</v>
      </c>
      <c r="AK2311" s="33">
        <f>MIN(CalcoliFV!$AN$7,CalcoliFV!$AO$7+MAX(0,180-AJ2311)+4)</f>
        <v>110</v>
      </c>
    </row>
    <row r="2312" spans="35:37" x14ac:dyDescent="0.3">
      <c r="AI2312" s="32">
        <f t="shared" si="74"/>
        <v>45388.208333327733</v>
      </c>
      <c r="AJ2312" s="33">
        <v>82.1</v>
      </c>
      <c r="AK2312" s="33">
        <f>MIN(CalcoliFV!$AN$7,CalcoliFV!$AO$7+MAX(0,180-AJ2312)+4)</f>
        <v>110</v>
      </c>
    </row>
    <row r="2313" spans="35:37" x14ac:dyDescent="0.3">
      <c r="AI2313" s="32">
        <f t="shared" si="74"/>
        <v>45388.249999994398</v>
      </c>
      <c r="AJ2313" s="33">
        <v>84.51</v>
      </c>
      <c r="AK2313" s="33">
        <f>MIN(CalcoliFV!$AN$7,CalcoliFV!$AO$7+MAX(0,180-AJ2313)+4)</f>
        <v>110</v>
      </c>
    </row>
    <row r="2314" spans="35:37" x14ac:dyDescent="0.3">
      <c r="AI2314" s="32">
        <f t="shared" si="74"/>
        <v>45388.291666661062</v>
      </c>
      <c r="AJ2314" s="33">
        <v>89.46</v>
      </c>
      <c r="AK2314" s="33">
        <f>MIN(CalcoliFV!$AN$7,CalcoliFV!$AO$7+MAX(0,180-AJ2314)+4)</f>
        <v>110</v>
      </c>
    </row>
    <row r="2315" spans="35:37" x14ac:dyDescent="0.3">
      <c r="AI2315" s="32">
        <f t="shared" si="74"/>
        <v>45388.333333327726</v>
      </c>
      <c r="AJ2315" s="33">
        <v>83.68</v>
      </c>
      <c r="AK2315" s="33">
        <f>MIN(CalcoliFV!$AN$7,CalcoliFV!$AO$7+MAX(0,180-AJ2315)+4)</f>
        <v>110</v>
      </c>
    </row>
    <row r="2316" spans="35:37" x14ac:dyDescent="0.3">
      <c r="AI2316" s="32">
        <f t="shared" si="74"/>
        <v>45388.37499999439</v>
      </c>
      <c r="AJ2316" s="33">
        <v>71.069999999999993</v>
      </c>
      <c r="AK2316" s="33">
        <f>MIN(CalcoliFV!$AN$7,CalcoliFV!$AO$7+MAX(0,180-AJ2316)+4)</f>
        <v>110</v>
      </c>
    </row>
    <row r="2317" spans="35:37" x14ac:dyDescent="0.3">
      <c r="AI2317" s="32">
        <f t="shared" si="74"/>
        <v>45388.416666661054</v>
      </c>
      <c r="AJ2317" s="33">
        <v>50</v>
      </c>
      <c r="AK2317" s="33">
        <f>MIN(CalcoliFV!$AN$7,CalcoliFV!$AO$7+MAX(0,180-AJ2317)+4)</f>
        <v>110</v>
      </c>
    </row>
    <row r="2318" spans="35:37" x14ac:dyDescent="0.3">
      <c r="AI2318" s="32">
        <f t="shared" si="74"/>
        <v>45388.458333327719</v>
      </c>
      <c r="AJ2318" s="33">
        <v>54.52</v>
      </c>
      <c r="AK2318" s="33">
        <f>MIN(CalcoliFV!$AN$7,CalcoliFV!$AO$7+MAX(0,180-AJ2318)+4)</f>
        <v>110</v>
      </c>
    </row>
    <row r="2319" spans="35:37" x14ac:dyDescent="0.3">
      <c r="AI2319" s="32">
        <f t="shared" si="74"/>
        <v>45388.499999994383</v>
      </c>
      <c r="AJ2319" s="33">
        <v>60</v>
      </c>
      <c r="AK2319" s="33">
        <f>MIN(CalcoliFV!$AN$7,CalcoliFV!$AO$7+MAX(0,180-AJ2319)+4)</f>
        <v>110</v>
      </c>
    </row>
    <row r="2320" spans="35:37" x14ac:dyDescent="0.3">
      <c r="AI2320" s="32">
        <f t="shared" si="74"/>
        <v>45388.541666661047</v>
      </c>
      <c r="AJ2320" s="33">
        <v>45.5</v>
      </c>
      <c r="AK2320" s="33">
        <f>MIN(CalcoliFV!$AN$7,CalcoliFV!$AO$7+MAX(0,180-AJ2320)+4)</f>
        <v>110</v>
      </c>
    </row>
    <row r="2321" spans="35:37" x14ac:dyDescent="0.3">
      <c r="AI2321" s="32">
        <f t="shared" si="74"/>
        <v>45388.583333327711</v>
      </c>
      <c r="AJ2321" s="33">
        <v>36.44</v>
      </c>
      <c r="AK2321" s="33">
        <f>MIN(CalcoliFV!$AN$7,CalcoliFV!$AO$7+MAX(0,180-AJ2321)+4)</f>
        <v>110</v>
      </c>
    </row>
    <row r="2322" spans="35:37" x14ac:dyDescent="0.3">
      <c r="AI2322" s="32">
        <f t="shared" si="74"/>
        <v>45388.624999994376</v>
      </c>
      <c r="AJ2322" s="33">
        <v>29.6</v>
      </c>
      <c r="AK2322" s="33">
        <f>MIN(CalcoliFV!$AN$7,CalcoliFV!$AO$7+MAX(0,180-AJ2322)+4)</f>
        <v>110</v>
      </c>
    </row>
    <row r="2323" spans="35:37" x14ac:dyDescent="0.3">
      <c r="AI2323" s="32">
        <f t="shared" si="74"/>
        <v>45388.66666666104</v>
      </c>
      <c r="AJ2323" s="33">
        <v>39</v>
      </c>
      <c r="AK2323" s="33">
        <f>MIN(CalcoliFV!$AN$7,CalcoliFV!$AO$7+MAX(0,180-AJ2323)+4)</f>
        <v>110</v>
      </c>
    </row>
    <row r="2324" spans="35:37" x14ac:dyDescent="0.3">
      <c r="AI2324" s="32">
        <f t="shared" si="74"/>
        <v>45388.708333327704</v>
      </c>
      <c r="AJ2324" s="33">
        <v>64.77</v>
      </c>
      <c r="AK2324" s="33">
        <f>MIN(CalcoliFV!$AN$7,CalcoliFV!$AO$7+MAX(0,180-AJ2324)+4)</f>
        <v>110</v>
      </c>
    </row>
    <row r="2325" spans="35:37" x14ac:dyDescent="0.3">
      <c r="AI2325" s="32">
        <f t="shared" si="74"/>
        <v>45388.749999994368</v>
      </c>
      <c r="AJ2325" s="33">
        <v>85.578580000000002</v>
      </c>
      <c r="AK2325" s="33">
        <f>MIN(CalcoliFV!$AN$7,CalcoliFV!$AO$7+MAX(0,180-AJ2325)+4)</f>
        <v>110</v>
      </c>
    </row>
    <row r="2326" spans="35:37" x14ac:dyDescent="0.3">
      <c r="AI2326" s="32">
        <f t="shared" si="74"/>
        <v>45388.791666661033</v>
      </c>
      <c r="AJ2326" s="33">
        <v>97.52</v>
      </c>
      <c r="AK2326" s="33">
        <f>MIN(CalcoliFV!$AN$7,CalcoliFV!$AO$7+MAX(0,180-AJ2326)+4)</f>
        <v>110</v>
      </c>
    </row>
    <row r="2327" spans="35:37" x14ac:dyDescent="0.3">
      <c r="AI2327" s="32">
        <f t="shared" si="74"/>
        <v>45388.833333327697</v>
      </c>
      <c r="AJ2327" s="33">
        <v>106.19</v>
      </c>
      <c r="AK2327" s="33">
        <f>MIN(CalcoliFV!$AN$7,CalcoliFV!$AO$7+MAX(0,180-AJ2327)+4)</f>
        <v>110</v>
      </c>
    </row>
    <row r="2328" spans="35:37" x14ac:dyDescent="0.3">
      <c r="AI2328" s="32">
        <f t="shared" si="74"/>
        <v>45388.874999994361</v>
      </c>
      <c r="AJ2328" s="33">
        <v>93.575819999999993</v>
      </c>
      <c r="AK2328" s="33">
        <f>MIN(CalcoliFV!$AN$7,CalcoliFV!$AO$7+MAX(0,180-AJ2328)+4)</f>
        <v>110</v>
      </c>
    </row>
    <row r="2329" spans="35:37" x14ac:dyDescent="0.3">
      <c r="AI2329" s="32">
        <f t="shared" si="74"/>
        <v>45388.916666661025</v>
      </c>
      <c r="AJ2329" s="33">
        <v>85</v>
      </c>
      <c r="AK2329" s="33">
        <f>MIN(CalcoliFV!$AN$7,CalcoliFV!$AO$7+MAX(0,180-AJ2329)+4)</f>
        <v>110</v>
      </c>
    </row>
    <row r="2330" spans="35:37" x14ac:dyDescent="0.3">
      <c r="AI2330" s="32">
        <f t="shared" si="74"/>
        <v>45388.95833332769</v>
      </c>
      <c r="AJ2330" s="33">
        <v>83.55</v>
      </c>
      <c r="AK2330" s="33">
        <f>MIN(CalcoliFV!$AN$7,CalcoliFV!$AO$7+MAX(0,180-AJ2330)+4)</f>
        <v>110</v>
      </c>
    </row>
    <row r="2331" spans="35:37" x14ac:dyDescent="0.3">
      <c r="AI2331" s="32">
        <f t="shared" si="74"/>
        <v>45388.999999994354</v>
      </c>
      <c r="AJ2331" s="33">
        <v>83.5</v>
      </c>
      <c r="AK2331" s="33">
        <f>MIN(CalcoliFV!$AN$7,CalcoliFV!$AO$7+MAX(0,180-AJ2331)+4)</f>
        <v>110</v>
      </c>
    </row>
    <row r="2332" spans="35:37" x14ac:dyDescent="0.3">
      <c r="AI2332" s="32">
        <f t="shared" si="74"/>
        <v>45389.041666661018</v>
      </c>
      <c r="AJ2332" s="33">
        <v>80.459999999999994</v>
      </c>
      <c r="AK2332" s="33">
        <f>MIN(CalcoliFV!$AN$7,CalcoliFV!$AO$7+MAX(0,180-AJ2332)+4)</f>
        <v>110</v>
      </c>
    </row>
    <row r="2333" spans="35:37" x14ac:dyDescent="0.3">
      <c r="AI2333" s="32">
        <f t="shared" si="74"/>
        <v>45389.083333327682</v>
      </c>
      <c r="AJ2333" s="33">
        <v>78.7</v>
      </c>
      <c r="AK2333" s="33">
        <f>MIN(CalcoliFV!$AN$7,CalcoliFV!$AO$7+MAX(0,180-AJ2333)+4)</f>
        <v>110</v>
      </c>
    </row>
    <row r="2334" spans="35:37" x14ac:dyDescent="0.3">
      <c r="AI2334" s="32">
        <f t="shared" si="74"/>
        <v>45389.124999994347</v>
      </c>
      <c r="AJ2334" s="33">
        <v>72.44</v>
      </c>
      <c r="AK2334" s="33">
        <f>MIN(CalcoliFV!$AN$7,CalcoliFV!$AO$7+MAX(0,180-AJ2334)+4)</f>
        <v>110</v>
      </c>
    </row>
    <row r="2335" spans="35:37" x14ac:dyDescent="0.3">
      <c r="AI2335" s="32">
        <f t="shared" si="74"/>
        <v>45389.166666661011</v>
      </c>
      <c r="AJ2335" s="33">
        <v>70.099999999999994</v>
      </c>
      <c r="AK2335" s="33">
        <f>MIN(CalcoliFV!$AN$7,CalcoliFV!$AO$7+MAX(0,180-AJ2335)+4)</f>
        <v>110</v>
      </c>
    </row>
    <row r="2336" spans="35:37" x14ac:dyDescent="0.3">
      <c r="AI2336" s="32">
        <f t="shared" si="74"/>
        <v>45389.208333327675</v>
      </c>
      <c r="AJ2336" s="33">
        <v>70.099999999999994</v>
      </c>
      <c r="AK2336" s="33">
        <f>MIN(CalcoliFV!$AN$7,CalcoliFV!$AO$7+MAX(0,180-AJ2336)+4)</f>
        <v>110</v>
      </c>
    </row>
    <row r="2337" spans="35:37" x14ac:dyDescent="0.3">
      <c r="AI2337" s="32">
        <f t="shared" si="74"/>
        <v>45389.249999994339</v>
      </c>
      <c r="AJ2337" s="33">
        <v>75</v>
      </c>
      <c r="AK2337" s="33">
        <f>MIN(CalcoliFV!$AN$7,CalcoliFV!$AO$7+MAX(0,180-AJ2337)+4)</f>
        <v>110</v>
      </c>
    </row>
    <row r="2338" spans="35:37" x14ac:dyDescent="0.3">
      <c r="AI2338" s="32">
        <f t="shared" si="74"/>
        <v>45389.291666661004</v>
      </c>
      <c r="AJ2338" s="33">
        <v>69.459999999999994</v>
      </c>
      <c r="AK2338" s="33">
        <f>MIN(CalcoliFV!$AN$7,CalcoliFV!$AO$7+MAX(0,180-AJ2338)+4)</f>
        <v>110</v>
      </c>
    </row>
    <row r="2339" spans="35:37" x14ac:dyDescent="0.3">
      <c r="AI2339" s="32">
        <f t="shared" si="74"/>
        <v>45389.333333327668</v>
      </c>
      <c r="AJ2339" s="33">
        <v>63.68</v>
      </c>
      <c r="AK2339" s="33">
        <f>MIN(CalcoliFV!$AN$7,CalcoliFV!$AO$7+MAX(0,180-AJ2339)+4)</f>
        <v>110</v>
      </c>
    </row>
    <row r="2340" spans="35:37" x14ac:dyDescent="0.3">
      <c r="AI2340" s="32">
        <f t="shared" si="74"/>
        <v>45389.374999994332</v>
      </c>
      <c r="AJ2340" s="33">
        <v>75.61</v>
      </c>
      <c r="AK2340" s="33">
        <f>MIN(CalcoliFV!$AN$7,CalcoliFV!$AO$7+MAX(0,180-AJ2340)+4)</f>
        <v>110</v>
      </c>
    </row>
    <row r="2341" spans="35:37" x14ac:dyDescent="0.3">
      <c r="AI2341" s="32">
        <f t="shared" si="74"/>
        <v>45389.416666660996</v>
      </c>
      <c r="AJ2341" s="33">
        <v>37</v>
      </c>
      <c r="AK2341" s="33">
        <f>MIN(CalcoliFV!$AN$7,CalcoliFV!$AO$7+MAX(0,180-AJ2341)+4)</f>
        <v>110</v>
      </c>
    </row>
    <row r="2342" spans="35:37" x14ac:dyDescent="0.3">
      <c r="AI2342" s="32">
        <f t="shared" si="74"/>
        <v>45389.458333327661</v>
      </c>
      <c r="AJ2342" s="33">
        <v>30</v>
      </c>
      <c r="AK2342" s="33">
        <f>MIN(CalcoliFV!$AN$7,CalcoliFV!$AO$7+MAX(0,180-AJ2342)+4)</f>
        <v>110</v>
      </c>
    </row>
    <row r="2343" spans="35:37" x14ac:dyDescent="0.3">
      <c r="AI2343" s="32">
        <f t="shared" si="74"/>
        <v>45389.499999994325</v>
      </c>
      <c r="AJ2343" s="33">
        <v>7.01</v>
      </c>
      <c r="AK2343" s="33">
        <f>MIN(CalcoliFV!$AN$7,CalcoliFV!$AO$7+MAX(0,180-AJ2343)+4)</f>
        <v>110</v>
      </c>
    </row>
    <row r="2344" spans="35:37" x14ac:dyDescent="0.3">
      <c r="AI2344" s="32">
        <f t="shared" si="74"/>
        <v>45389.541666660989</v>
      </c>
      <c r="AJ2344" s="33">
        <v>0.1</v>
      </c>
      <c r="AK2344" s="33">
        <f>MIN(CalcoliFV!$AN$7,CalcoliFV!$AO$7+MAX(0,180-AJ2344)+4)</f>
        <v>110</v>
      </c>
    </row>
    <row r="2345" spans="35:37" x14ac:dyDescent="0.3">
      <c r="AI2345" s="32">
        <f t="shared" si="74"/>
        <v>45389.583333327653</v>
      </c>
      <c r="AJ2345" s="33">
        <v>1</v>
      </c>
      <c r="AK2345" s="33">
        <f>MIN(CalcoliFV!$AN$7,CalcoliFV!$AO$7+MAX(0,180-AJ2345)+4)</f>
        <v>110</v>
      </c>
    </row>
    <row r="2346" spans="35:37" x14ac:dyDescent="0.3">
      <c r="AI2346" s="32">
        <f t="shared" si="74"/>
        <v>45389.624999994317</v>
      </c>
      <c r="AJ2346" s="33">
        <v>4.54</v>
      </c>
      <c r="AK2346" s="33">
        <f>MIN(CalcoliFV!$AN$7,CalcoliFV!$AO$7+MAX(0,180-AJ2346)+4)</f>
        <v>110</v>
      </c>
    </row>
    <row r="2347" spans="35:37" x14ac:dyDescent="0.3">
      <c r="AI2347" s="32">
        <f t="shared" si="74"/>
        <v>45389.666666660982</v>
      </c>
      <c r="AJ2347" s="33">
        <v>37</v>
      </c>
      <c r="AK2347" s="33">
        <f>MIN(CalcoliFV!$AN$7,CalcoliFV!$AO$7+MAX(0,180-AJ2347)+4)</f>
        <v>110</v>
      </c>
    </row>
    <row r="2348" spans="35:37" x14ac:dyDescent="0.3">
      <c r="AI2348" s="32">
        <f t="shared" si="74"/>
        <v>45389.708333327646</v>
      </c>
      <c r="AJ2348" s="33">
        <v>62.1</v>
      </c>
      <c r="AK2348" s="33">
        <f>MIN(CalcoliFV!$AN$7,CalcoliFV!$AO$7+MAX(0,180-AJ2348)+4)</f>
        <v>110</v>
      </c>
    </row>
    <row r="2349" spans="35:37" x14ac:dyDescent="0.3">
      <c r="AI2349" s="32">
        <f t="shared" si="74"/>
        <v>45389.74999999431</v>
      </c>
      <c r="AJ2349" s="33">
        <v>87</v>
      </c>
      <c r="AK2349" s="33">
        <f>MIN(CalcoliFV!$AN$7,CalcoliFV!$AO$7+MAX(0,180-AJ2349)+4)</f>
        <v>110</v>
      </c>
    </row>
    <row r="2350" spans="35:37" x14ac:dyDescent="0.3">
      <c r="AI2350" s="32">
        <f t="shared" si="74"/>
        <v>45389.791666660974</v>
      </c>
      <c r="AJ2350" s="33">
        <v>98.69</v>
      </c>
      <c r="AK2350" s="33">
        <f>MIN(CalcoliFV!$AN$7,CalcoliFV!$AO$7+MAX(0,180-AJ2350)+4)</f>
        <v>110</v>
      </c>
    </row>
    <row r="2351" spans="35:37" x14ac:dyDescent="0.3">
      <c r="AI2351" s="32">
        <f t="shared" si="74"/>
        <v>45389.833333327639</v>
      </c>
      <c r="AJ2351" s="33">
        <v>100.85</v>
      </c>
      <c r="AK2351" s="33">
        <f>MIN(CalcoliFV!$AN$7,CalcoliFV!$AO$7+MAX(0,180-AJ2351)+4)</f>
        <v>110</v>
      </c>
    </row>
    <row r="2352" spans="35:37" x14ac:dyDescent="0.3">
      <c r="AI2352" s="32">
        <f t="shared" si="74"/>
        <v>45389.874999994303</v>
      </c>
      <c r="AJ2352" s="33">
        <v>85.85</v>
      </c>
      <c r="AK2352" s="33">
        <f>MIN(CalcoliFV!$AN$7,CalcoliFV!$AO$7+MAX(0,180-AJ2352)+4)</f>
        <v>110</v>
      </c>
    </row>
    <row r="2353" spans="35:37" x14ac:dyDescent="0.3">
      <c r="AI2353" s="32">
        <f t="shared" si="74"/>
        <v>45389.916666660967</v>
      </c>
      <c r="AJ2353" s="33">
        <v>85.48</v>
      </c>
      <c r="AK2353" s="33">
        <f>MIN(CalcoliFV!$AN$7,CalcoliFV!$AO$7+MAX(0,180-AJ2353)+4)</f>
        <v>110</v>
      </c>
    </row>
    <row r="2354" spans="35:37" x14ac:dyDescent="0.3">
      <c r="AI2354" s="32">
        <f t="shared" si="74"/>
        <v>45389.958333327631</v>
      </c>
      <c r="AJ2354" s="33">
        <v>80.459999999999994</v>
      </c>
      <c r="AK2354" s="33">
        <f>MIN(CalcoliFV!$AN$7,CalcoliFV!$AO$7+MAX(0,180-AJ2354)+4)</f>
        <v>110</v>
      </c>
    </row>
    <row r="2355" spans="35:37" x14ac:dyDescent="0.3">
      <c r="AI2355" s="32">
        <f t="shared" si="74"/>
        <v>45389.999999994296</v>
      </c>
      <c r="AJ2355" s="33">
        <v>69.739999999999995</v>
      </c>
      <c r="AK2355" s="33">
        <f>MIN(CalcoliFV!$AN$7,CalcoliFV!$AO$7+MAX(0,180-AJ2355)+4)</f>
        <v>110</v>
      </c>
    </row>
    <row r="2356" spans="35:37" x14ac:dyDescent="0.3">
      <c r="AI2356" s="32">
        <f t="shared" si="74"/>
        <v>45390.04166666096</v>
      </c>
      <c r="AJ2356" s="33">
        <v>65.274039999999999</v>
      </c>
      <c r="AK2356" s="33">
        <f>MIN(CalcoliFV!$AN$7,CalcoliFV!$AO$7+MAX(0,180-AJ2356)+4)</f>
        <v>110</v>
      </c>
    </row>
    <row r="2357" spans="35:37" x14ac:dyDescent="0.3">
      <c r="AI2357" s="32">
        <f t="shared" si="74"/>
        <v>45390.083333327624</v>
      </c>
      <c r="AJ2357" s="33">
        <v>62.40925</v>
      </c>
      <c r="AK2357" s="33">
        <f>MIN(CalcoliFV!$AN$7,CalcoliFV!$AO$7+MAX(0,180-AJ2357)+4)</f>
        <v>110</v>
      </c>
    </row>
    <row r="2358" spans="35:37" x14ac:dyDescent="0.3">
      <c r="AI2358" s="32">
        <f t="shared" si="74"/>
        <v>45390.124999994288</v>
      </c>
      <c r="AJ2358" s="33">
        <v>64.188519999999997</v>
      </c>
      <c r="AK2358" s="33">
        <f>MIN(CalcoliFV!$AN$7,CalcoliFV!$AO$7+MAX(0,180-AJ2358)+4)</f>
        <v>110</v>
      </c>
    </row>
    <row r="2359" spans="35:37" x14ac:dyDescent="0.3">
      <c r="AI2359" s="32">
        <f t="shared" si="74"/>
        <v>45390.166666660953</v>
      </c>
      <c r="AJ2359" s="33">
        <v>67.66</v>
      </c>
      <c r="AK2359" s="33">
        <f>MIN(CalcoliFV!$AN$7,CalcoliFV!$AO$7+MAX(0,180-AJ2359)+4)</f>
        <v>110</v>
      </c>
    </row>
    <row r="2360" spans="35:37" x14ac:dyDescent="0.3">
      <c r="AI2360" s="32">
        <f t="shared" si="74"/>
        <v>45390.208333327617</v>
      </c>
      <c r="AJ2360" s="33">
        <v>74.94</v>
      </c>
      <c r="AK2360" s="33">
        <f>MIN(CalcoliFV!$AN$7,CalcoliFV!$AO$7+MAX(0,180-AJ2360)+4)</f>
        <v>110</v>
      </c>
    </row>
    <row r="2361" spans="35:37" x14ac:dyDescent="0.3">
      <c r="AI2361" s="32">
        <f t="shared" si="74"/>
        <v>45390.249999994281</v>
      </c>
      <c r="AJ2361" s="33">
        <v>90.1</v>
      </c>
      <c r="AK2361" s="33">
        <f>MIN(CalcoliFV!$AN$7,CalcoliFV!$AO$7+MAX(0,180-AJ2361)+4)</f>
        <v>110</v>
      </c>
    </row>
    <row r="2362" spans="35:37" x14ac:dyDescent="0.3">
      <c r="AI2362" s="32">
        <f t="shared" si="74"/>
        <v>45390.291666660945</v>
      </c>
      <c r="AJ2362" s="33">
        <v>121.8</v>
      </c>
      <c r="AK2362" s="33">
        <f>MIN(CalcoliFV!$AN$7,CalcoliFV!$AO$7+MAX(0,180-AJ2362)+4)</f>
        <v>110</v>
      </c>
    </row>
    <row r="2363" spans="35:37" x14ac:dyDescent="0.3">
      <c r="AI2363" s="32">
        <f t="shared" si="74"/>
        <v>45390.33333332761</v>
      </c>
      <c r="AJ2363" s="33">
        <v>112.99</v>
      </c>
      <c r="AK2363" s="33">
        <f>MIN(CalcoliFV!$AN$7,CalcoliFV!$AO$7+MAX(0,180-AJ2363)+4)</f>
        <v>110</v>
      </c>
    </row>
    <row r="2364" spans="35:37" x14ac:dyDescent="0.3">
      <c r="AI2364" s="32">
        <f t="shared" si="74"/>
        <v>45390.374999994274</v>
      </c>
      <c r="AJ2364" s="33">
        <v>88.73</v>
      </c>
      <c r="AK2364" s="33">
        <f>MIN(CalcoliFV!$AN$7,CalcoliFV!$AO$7+MAX(0,180-AJ2364)+4)</f>
        <v>110</v>
      </c>
    </row>
    <row r="2365" spans="35:37" x14ac:dyDescent="0.3">
      <c r="AI2365" s="32">
        <f t="shared" si="74"/>
        <v>45390.416666660938</v>
      </c>
      <c r="AJ2365" s="33">
        <v>75.599999999999994</v>
      </c>
      <c r="AK2365" s="33">
        <f>MIN(CalcoliFV!$AN$7,CalcoliFV!$AO$7+MAX(0,180-AJ2365)+4)</f>
        <v>110</v>
      </c>
    </row>
    <row r="2366" spans="35:37" x14ac:dyDescent="0.3">
      <c r="AI2366" s="32">
        <f t="shared" si="74"/>
        <v>45390.458333327602</v>
      </c>
      <c r="AJ2366" s="33">
        <v>59.45</v>
      </c>
      <c r="AK2366" s="33">
        <f>MIN(CalcoliFV!$AN$7,CalcoliFV!$AO$7+MAX(0,180-AJ2366)+4)</f>
        <v>110</v>
      </c>
    </row>
    <row r="2367" spans="35:37" x14ac:dyDescent="0.3">
      <c r="AI2367" s="32">
        <f t="shared" si="74"/>
        <v>45390.499999994267</v>
      </c>
      <c r="AJ2367" s="33">
        <v>30.260649999999998</v>
      </c>
      <c r="AK2367" s="33">
        <f>MIN(CalcoliFV!$AN$7,CalcoliFV!$AO$7+MAX(0,180-AJ2367)+4)</f>
        <v>110</v>
      </c>
    </row>
    <row r="2368" spans="35:37" x14ac:dyDescent="0.3">
      <c r="AI2368" s="32">
        <f t="shared" si="74"/>
        <v>45390.541666660931</v>
      </c>
      <c r="AJ2368" s="33">
        <v>27.760339999999999</v>
      </c>
      <c r="AK2368" s="33">
        <f>MIN(CalcoliFV!$AN$7,CalcoliFV!$AO$7+MAX(0,180-AJ2368)+4)</f>
        <v>110</v>
      </c>
    </row>
    <row r="2369" spans="35:37" x14ac:dyDescent="0.3">
      <c r="AI2369" s="32">
        <f t="shared" si="74"/>
        <v>45390.583333327595</v>
      </c>
      <c r="AJ2369" s="33">
        <v>46.8</v>
      </c>
      <c r="AK2369" s="33">
        <f>MIN(CalcoliFV!$AN$7,CalcoliFV!$AO$7+MAX(0,180-AJ2369)+4)</f>
        <v>110</v>
      </c>
    </row>
    <row r="2370" spans="35:37" x14ac:dyDescent="0.3">
      <c r="AI2370" s="32">
        <f t="shared" si="74"/>
        <v>45390.624999994259</v>
      </c>
      <c r="AJ2370" s="33">
        <v>57.9</v>
      </c>
      <c r="AK2370" s="33">
        <f>MIN(CalcoliFV!$AN$7,CalcoliFV!$AO$7+MAX(0,180-AJ2370)+4)</f>
        <v>110</v>
      </c>
    </row>
    <row r="2371" spans="35:37" x14ac:dyDescent="0.3">
      <c r="AI2371" s="32">
        <f t="shared" si="74"/>
        <v>45390.666666660924</v>
      </c>
      <c r="AJ2371" s="33">
        <v>71.022189999999995</v>
      </c>
      <c r="AK2371" s="33">
        <f>MIN(CalcoliFV!$AN$7,CalcoliFV!$AO$7+MAX(0,180-AJ2371)+4)</f>
        <v>110</v>
      </c>
    </row>
    <row r="2372" spans="35:37" x14ac:dyDescent="0.3">
      <c r="AI2372" s="32">
        <f t="shared" si="74"/>
        <v>45390.708333327588</v>
      </c>
      <c r="AJ2372" s="33">
        <v>80.459999999999994</v>
      </c>
      <c r="AK2372" s="33">
        <f>MIN(CalcoliFV!$AN$7,CalcoliFV!$AO$7+MAX(0,180-AJ2372)+4)</f>
        <v>110</v>
      </c>
    </row>
    <row r="2373" spans="35:37" x14ac:dyDescent="0.3">
      <c r="AI2373" s="32">
        <f t="shared" ref="AI2373:AI2436" si="75">AI2372+1/24</f>
        <v>45390.749999994252</v>
      </c>
      <c r="AJ2373" s="33">
        <v>92.54</v>
      </c>
      <c r="AK2373" s="33">
        <f>MIN(CalcoliFV!$AN$7,CalcoliFV!$AO$7+MAX(0,180-AJ2373)+4)</f>
        <v>110</v>
      </c>
    </row>
    <row r="2374" spans="35:37" x14ac:dyDescent="0.3">
      <c r="AI2374" s="32">
        <f t="shared" si="75"/>
        <v>45390.791666660916</v>
      </c>
      <c r="AJ2374" s="33">
        <v>121.75</v>
      </c>
      <c r="AK2374" s="33">
        <f>MIN(CalcoliFV!$AN$7,CalcoliFV!$AO$7+MAX(0,180-AJ2374)+4)</f>
        <v>110</v>
      </c>
    </row>
    <row r="2375" spans="35:37" x14ac:dyDescent="0.3">
      <c r="AI2375" s="32">
        <f t="shared" si="75"/>
        <v>45390.83333332758</v>
      </c>
      <c r="AJ2375" s="33">
        <v>120</v>
      </c>
      <c r="AK2375" s="33">
        <f>MIN(CalcoliFV!$AN$7,CalcoliFV!$AO$7+MAX(0,180-AJ2375)+4)</f>
        <v>110</v>
      </c>
    </row>
    <row r="2376" spans="35:37" x14ac:dyDescent="0.3">
      <c r="AI2376" s="32">
        <f t="shared" si="75"/>
        <v>45390.874999994245</v>
      </c>
      <c r="AJ2376" s="33">
        <v>97.88</v>
      </c>
      <c r="AK2376" s="33">
        <f>MIN(CalcoliFV!$AN$7,CalcoliFV!$AO$7+MAX(0,180-AJ2376)+4)</f>
        <v>110</v>
      </c>
    </row>
    <row r="2377" spans="35:37" x14ac:dyDescent="0.3">
      <c r="AI2377" s="32">
        <f t="shared" si="75"/>
        <v>45390.916666660909</v>
      </c>
      <c r="AJ2377" s="33">
        <v>90</v>
      </c>
      <c r="AK2377" s="33">
        <f>MIN(CalcoliFV!$AN$7,CalcoliFV!$AO$7+MAX(0,180-AJ2377)+4)</f>
        <v>110</v>
      </c>
    </row>
    <row r="2378" spans="35:37" x14ac:dyDescent="0.3">
      <c r="AI2378" s="32">
        <f t="shared" si="75"/>
        <v>45390.958333327573</v>
      </c>
      <c r="AJ2378" s="33">
        <v>86.23</v>
      </c>
      <c r="AK2378" s="33">
        <f>MIN(CalcoliFV!$AN$7,CalcoliFV!$AO$7+MAX(0,180-AJ2378)+4)</f>
        <v>110</v>
      </c>
    </row>
    <row r="2379" spans="35:37" x14ac:dyDescent="0.3">
      <c r="AI2379" s="32">
        <f t="shared" si="75"/>
        <v>45390.999999994237</v>
      </c>
      <c r="AJ2379" s="33">
        <v>78.08</v>
      </c>
      <c r="AK2379" s="33">
        <f>MIN(CalcoliFV!$AN$7,CalcoliFV!$AO$7+MAX(0,180-AJ2379)+4)</f>
        <v>110</v>
      </c>
    </row>
    <row r="2380" spans="35:37" x14ac:dyDescent="0.3">
      <c r="AI2380" s="32">
        <f t="shared" si="75"/>
        <v>45391.041666660902</v>
      </c>
      <c r="AJ2380" s="33">
        <v>69.5</v>
      </c>
      <c r="AK2380" s="33">
        <f>MIN(CalcoliFV!$AN$7,CalcoliFV!$AO$7+MAX(0,180-AJ2380)+4)</f>
        <v>110</v>
      </c>
    </row>
    <row r="2381" spans="35:37" x14ac:dyDescent="0.3">
      <c r="AI2381" s="32">
        <f t="shared" si="75"/>
        <v>45391.083333327566</v>
      </c>
      <c r="AJ2381" s="33">
        <v>63.87</v>
      </c>
      <c r="AK2381" s="33">
        <f>MIN(CalcoliFV!$AN$7,CalcoliFV!$AO$7+MAX(0,180-AJ2381)+4)</f>
        <v>110</v>
      </c>
    </row>
    <row r="2382" spans="35:37" x14ac:dyDescent="0.3">
      <c r="AI2382" s="32">
        <f t="shared" si="75"/>
        <v>45391.12499999423</v>
      </c>
      <c r="AJ2382" s="33">
        <v>64.28</v>
      </c>
      <c r="AK2382" s="33">
        <f>MIN(CalcoliFV!$AN$7,CalcoliFV!$AO$7+MAX(0,180-AJ2382)+4)</f>
        <v>110</v>
      </c>
    </row>
    <row r="2383" spans="35:37" x14ac:dyDescent="0.3">
      <c r="AI2383" s="32">
        <f t="shared" si="75"/>
        <v>45391.166666660894</v>
      </c>
      <c r="AJ2383" s="33">
        <v>63.5</v>
      </c>
      <c r="AK2383" s="33">
        <f>MIN(CalcoliFV!$AN$7,CalcoliFV!$AO$7+MAX(0,180-AJ2383)+4)</f>
        <v>110</v>
      </c>
    </row>
    <row r="2384" spans="35:37" x14ac:dyDescent="0.3">
      <c r="AI2384" s="32">
        <f t="shared" si="75"/>
        <v>45391.208333327559</v>
      </c>
      <c r="AJ2384" s="33">
        <v>73.239999999999995</v>
      </c>
      <c r="AK2384" s="33">
        <f>MIN(CalcoliFV!$AN$7,CalcoliFV!$AO$7+MAX(0,180-AJ2384)+4)</f>
        <v>110</v>
      </c>
    </row>
    <row r="2385" spans="35:37" x14ac:dyDescent="0.3">
      <c r="AI2385" s="32">
        <f t="shared" si="75"/>
        <v>45391.249999994223</v>
      </c>
      <c r="AJ2385" s="33">
        <v>89.09</v>
      </c>
      <c r="AK2385" s="33">
        <f>MIN(CalcoliFV!$AN$7,CalcoliFV!$AO$7+MAX(0,180-AJ2385)+4)</f>
        <v>110</v>
      </c>
    </row>
    <row r="2386" spans="35:37" x14ac:dyDescent="0.3">
      <c r="AI2386" s="32">
        <f t="shared" si="75"/>
        <v>45391.291666660887</v>
      </c>
      <c r="AJ2386" s="33">
        <v>102</v>
      </c>
      <c r="AK2386" s="33">
        <f>MIN(CalcoliFV!$AN$7,CalcoliFV!$AO$7+MAX(0,180-AJ2386)+4)</f>
        <v>110</v>
      </c>
    </row>
    <row r="2387" spans="35:37" x14ac:dyDescent="0.3">
      <c r="AI2387" s="32">
        <f t="shared" si="75"/>
        <v>45391.333333327551</v>
      </c>
      <c r="AJ2387" s="33">
        <v>117.76</v>
      </c>
      <c r="AK2387" s="33">
        <f>MIN(CalcoliFV!$AN$7,CalcoliFV!$AO$7+MAX(0,180-AJ2387)+4)</f>
        <v>110</v>
      </c>
    </row>
    <row r="2388" spans="35:37" x14ac:dyDescent="0.3">
      <c r="AI2388" s="32">
        <f t="shared" si="75"/>
        <v>45391.374999994216</v>
      </c>
      <c r="AJ2388" s="33">
        <v>90.1</v>
      </c>
      <c r="AK2388" s="33">
        <f>MIN(CalcoliFV!$AN$7,CalcoliFV!$AO$7+MAX(0,180-AJ2388)+4)</f>
        <v>110</v>
      </c>
    </row>
    <row r="2389" spans="35:37" x14ac:dyDescent="0.3">
      <c r="AI2389" s="32">
        <f t="shared" si="75"/>
        <v>45391.41666666088</v>
      </c>
      <c r="AJ2389" s="33">
        <v>86.23</v>
      </c>
      <c r="AK2389" s="33">
        <f>MIN(CalcoliFV!$AN$7,CalcoliFV!$AO$7+MAX(0,180-AJ2389)+4)</f>
        <v>110</v>
      </c>
    </row>
    <row r="2390" spans="35:37" x14ac:dyDescent="0.3">
      <c r="AI2390" s="32">
        <f t="shared" si="75"/>
        <v>45391.458333327544</v>
      </c>
      <c r="AJ2390" s="33">
        <v>76.400000000000006</v>
      </c>
      <c r="AK2390" s="33">
        <f>MIN(CalcoliFV!$AN$7,CalcoliFV!$AO$7+MAX(0,180-AJ2390)+4)</f>
        <v>110</v>
      </c>
    </row>
    <row r="2391" spans="35:37" x14ac:dyDescent="0.3">
      <c r="AI2391" s="32">
        <f t="shared" si="75"/>
        <v>45391.499999994208</v>
      </c>
      <c r="AJ2391" s="33">
        <v>53</v>
      </c>
      <c r="AK2391" s="33">
        <f>MIN(CalcoliFV!$AN$7,CalcoliFV!$AO$7+MAX(0,180-AJ2391)+4)</f>
        <v>110</v>
      </c>
    </row>
    <row r="2392" spans="35:37" x14ac:dyDescent="0.3">
      <c r="AI2392" s="32">
        <f t="shared" si="75"/>
        <v>45391.541666660873</v>
      </c>
      <c r="AJ2392" s="33">
        <v>50</v>
      </c>
      <c r="AK2392" s="33">
        <f>MIN(CalcoliFV!$AN$7,CalcoliFV!$AO$7+MAX(0,180-AJ2392)+4)</f>
        <v>110</v>
      </c>
    </row>
    <row r="2393" spans="35:37" x14ac:dyDescent="0.3">
      <c r="AI2393" s="32">
        <f t="shared" si="75"/>
        <v>45391.583333327537</v>
      </c>
      <c r="AJ2393" s="33">
        <v>53</v>
      </c>
      <c r="AK2393" s="33">
        <f>MIN(CalcoliFV!$AN$7,CalcoliFV!$AO$7+MAX(0,180-AJ2393)+4)</f>
        <v>110</v>
      </c>
    </row>
    <row r="2394" spans="35:37" x14ac:dyDescent="0.3">
      <c r="AI2394" s="32">
        <f t="shared" si="75"/>
        <v>45391.624999994201</v>
      </c>
      <c r="AJ2394" s="33">
        <v>61</v>
      </c>
      <c r="AK2394" s="33">
        <f>MIN(CalcoliFV!$AN$7,CalcoliFV!$AO$7+MAX(0,180-AJ2394)+4)</f>
        <v>110</v>
      </c>
    </row>
    <row r="2395" spans="35:37" x14ac:dyDescent="0.3">
      <c r="AI2395" s="32">
        <f t="shared" si="75"/>
        <v>45391.666666660865</v>
      </c>
      <c r="AJ2395" s="33">
        <v>78.709999999999994</v>
      </c>
      <c r="AK2395" s="33">
        <f>MIN(CalcoliFV!$AN$7,CalcoliFV!$AO$7+MAX(0,180-AJ2395)+4)</f>
        <v>110</v>
      </c>
    </row>
    <row r="2396" spans="35:37" x14ac:dyDescent="0.3">
      <c r="AI2396" s="32">
        <f t="shared" si="75"/>
        <v>45391.70833332753</v>
      </c>
      <c r="AJ2396" s="33">
        <v>80.7</v>
      </c>
      <c r="AK2396" s="33">
        <f>MIN(CalcoliFV!$AN$7,CalcoliFV!$AO$7+MAX(0,180-AJ2396)+4)</f>
        <v>110</v>
      </c>
    </row>
    <row r="2397" spans="35:37" x14ac:dyDescent="0.3">
      <c r="AI2397" s="32">
        <f t="shared" si="75"/>
        <v>45391.749999994194</v>
      </c>
      <c r="AJ2397" s="33">
        <v>90</v>
      </c>
      <c r="AK2397" s="33">
        <f>MIN(CalcoliFV!$AN$7,CalcoliFV!$AO$7+MAX(0,180-AJ2397)+4)</f>
        <v>110</v>
      </c>
    </row>
    <row r="2398" spans="35:37" x14ac:dyDescent="0.3">
      <c r="AI2398" s="32">
        <f t="shared" si="75"/>
        <v>45391.791666660858</v>
      </c>
      <c r="AJ2398" s="33">
        <v>105.13</v>
      </c>
      <c r="AK2398" s="33">
        <f>MIN(CalcoliFV!$AN$7,CalcoliFV!$AO$7+MAX(0,180-AJ2398)+4)</f>
        <v>110</v>
      </c>
    </row>
    <row r="2399" spans="35:37" x14ac:dyDescent="0.3">
      <c r="AI2399" s="32">
        <f t="shared" si="75"/>
        <v>45391.833333327522</v>
      </c>
      <c r="AJ2399" s="33">
        <v>104.22</v>
      </c>
      <c r="AK2399" s="33">
        <f>MIN(CalcoliFV!$AN$7,CalcoliFV!$AO$7+MAX(0,180-AJ2399)+4)</f>
        <v>110</v>
      </c>
    </row>
    <row r="2400" spans="35:37" x14ac:dyDescent="0.3">
      <c r="AI2400" s="32">
        <f t="shared" si="75"/>
        <v>45391.874999994187</v>
      </c>
      <c r="AJ2400" s="33">
        <v>90</v>
      </c>
      <c r="AK2400" s="33">
        <f>MIN(CalcoliFV!$AN$7,CalcoliFV!$AO$7+MAX(0,180-AJ2400)+4)</f>
        <v>110</v>
      </c>
    </row>
    <row r="2401" spans="35:37" x14ac:dyDescent="0.3">
      <c r="AI2401" s="32">
        <f t="shared" si="75"/>
        <v>45391.916666660851</v>
      </c>
      <c r="AJ2401" s="33">
        <v>85.02</v>
      </c>
      <c r="AK2401" s="33">
        <f>MIN(CalcoliFV!$AN$7,CalcoliFV!$AO$7+MAX(0,180-AJ2401)+4)</f>
        <v>110</v>
      </c>
    </row>
    <row r="2402" spans="35:37" x14ac:dyDescent="0.3">
      <c r="AI2402" s="32">
        <f t="shared" si="75"/>
        <v>45391.958333327515</v>
      </c>
      <c r="AJ2402" s="33">
        <v>78.34</v>
      </c>
      <c r="AK2402" s="33">
        <f>MIN(CalcoliFV!$AN$7,CalcoliFV!$AO$7+MAX(0,180-AJ2402)+4)</f>
        <v>110</v>
      </c>
    </row>
    <row r="2403" spans="35:37" x14ac:dyDescent="0.3">
      <c r="AI2403" s="32">
        <f t="shared" si="75"/>
        <v>45391.999999994179</v>
      </c>
      <c r="AJ2403" s="33">
        <v>71.900000000000006</v>
      </c>
      <c r="AK2403" s="33">
        <f>MIN(CalcoliFV!$AN$7,CalcoliFV!$AO$7+MAX(0,180-AJ2403)+4)</f>
        <v>110</v>
      </c>
    </row>
    <row r="2404" spans="35:37" x14ac:dyDescent="0.3">
      <c r="AI2404" s="32">
        <f t="shared" si="75"/>
        <v>45392.041666660843</v>
      </c>
      <c r="AJ2404" s="33">
        <v>63.22</v>
      </c>
      <c r="AK2404" s="33">
        <f>MIN(CalcoliFV!$AN$7,CalcoliFV!$AO$7+MAX(0,180-AJ2404)+4)</f>
        <v>110</v>
      </c>
    </row>
    <row r="2405" spans="35:37" x14ac:dyDescent="0.3">
      <c r="AI2405" s="32">
        <f t="shared" si="75"/>
        <v>45392.083333327508</v>
      </c>
      <c r="AJ2405" s="33">
        <v>58.55</v>
      </c>
      <c r="AK2405" s="33">
        <f>MIN(CalcoliFV!$AN$7,CalcoliFV!$AO$7+MAX(0,180-AJ2405)+4)</f>
        <v>110</v>
      </c>
    </row>
    <row r="2406" spans="35:37" x14ac:dyDescent="0.3">
      <c r="AI2406" s="32">
        <f t="shared" si="75"/>
        <v>45392.124999994172</v>
      </c>
      <c r="AJ2406" s="33">
        <v>55.4</v>
      </c>
      <c r="AK2406" s="33">
        <f>MIN(CalcoliFV!$AN$7,CalcoliFV!$AO$7+MAX(0,180-AJ2406)+4)</f>
        <v>110</v>
      </c>
    </row>
    <row r="2407" spans="35:37" x14ac:dyDescent="0.3">
      <c r="AI2407" s="32">
        <f t="shared" si="75"/>
        <v>45392.166666660836</v>
      </c>
      <c r="AJ2407" s="33">
        <v>56.5</v>
      </c>
      <c r="AK2407" s="33">
        <f>MIN(CalcoliFV!$AN$7,CalcoliFV!$AO$7+MAX(0,180-AJ2407)+4)</f>
        <v>110</v>
      </c>
    </row>
    <row r="2408" spans="35:37" x14ac:dyDescent="0.3">
      <c r="AI2408" s="32">
        <f t="shared" si="75"/>
        <v>45392.2083333275</v>
      </c>
      <c r="AJ2408" s="33">
        <v>61.68</v>
      </c>
      <c r="AK2408" s="33">
        <f>MIN(CalcoliFV!$AN$7,CalcoliFV!$AO$7+MAX(0,180-AJ2408)+4)</f>
        <v>110</v>
      </c>
    </row>
    <row r="2409" spans="35:37" x14ac:dyDescent="0.3">
      <c r="AI2409" s="32">
        <f t="shared" si="75"/>
        <v>45392.249999994165</v>
      </c>
      <c r="AJ2409" s="33">
        <v>87.87</v>
      </c>
      <c r="AK2409" s="33">
        <f>MIN(CalcoliFV!$AN$7,CalcoliFV!$AO$7+MAX(0,180-AJ2409)+4)</f>
        <v>110</v>
      </c>
    </row>
    <row r="2410" spans="35:37" x14ac:dyDescent="0.3">
      <c r="AI2410" s="32">
        <f t="shared" si="75"/>
        <v>45392.291666660829</v>
      </c>
      <c r="AJ2410" s="33">
        <v>107.55</v>
      </c>
      <c r="AK2410" s="33">
        <f>MIN(CalcoliFV!$AN$7,CalcoliFV!$AO$7+MAX(0,180-AJ2410)+4)</f>
        <v>110</v>
      </c>
    </row>
    <row r="2411" spans="35:37" x14ac:dyDescent="0.3">
      <c r="AI2411" s="32">
        <f t="shared" si="75"/>
        <v>45392.333333327493</v>
      </c>
      <c r="AJ2411" s="33">
        <v>125</v>
      </c>
      <c r="AK2411" s="33">
        <f>MIN(CalcoliFV!$AN$7,CalcoliFV!$AO$7+MAX(0,180-AJ2411)+4)</f>
        <v>110</v>
      </c>
    </row>
    <row r="2412" spans="35:37" x14ac:dyDescent="0.3">
      <c r="AI2412" s="32">
        <f t="shared" si="75"/>
        <v>45392.374999994157</v>
      </c>
      <c r="AJ2412" s="33">
        <v>122.04</v>
      </c>
      <c r="AK2412" s="33">
        <f>MIN(CalcoliFV!$AN$7,CalcoliFV!$AO$7+MAX(0,180-AJ2412)+4)</f>
        <v>110</v>
      </c>
    </row>
    <row r="2413" spans="35:37" x14ac:dyDescent="0.3">
      <c r="AI2413" s="32">
        <f t="shared" si="75"/>
        <v>45392.416666660822</v>
      </c>
      <c r="AJ2413" s="33">
        <v>90.1</v>
      </c>
      <c r="AK2413" s="33">
        <f>MIN(CalcoliFV!$AN$7,CalcoliFV!$AO$7+MAX(0,180-AJ2413)+4)</f>
        <v>110</v>
      </c>
    </row>
    <row r="2414" spans="35:37" x14ac:dyDescent="0.3">
      <c r="AI2414" s="32">
        <f t="shared" si="75"/>
        <v>45392.458333327486</v>
      </c>
      <c r="AJ2414" s="33">
        <v>83.46</v>
      </c>
      <c r="AK2414" s="33">
        <f>MIN(CalcoliFV!$AN$7,CalcoliFV!$AO$7+MAX(0,180-AJ2414)+4)</f>
        <v>110</v>
      </c>
    </row>
    <row r="2415" spans="35:37" x14ac:dyDescent="0.3">
      <c r="AI2415" s="32">
        <f t="shared" si="75"/>
        <v>45392.49999999415</v>
      </c>
      <c r="AJ2415" s="33">
        <v>53.85</v>
      </c>
      <c r="AK2415" s="33">
        <f>MIN(CalcoliFV!$AN$7,CalcoliFV!$AO$7+MAX(0,180-AJ2415)+4)</f>
        <v>110</v>
      </c>
    </row>
    <row r="2416" spans="35:37" x14ac:dyDescent="0.3">
      <c r="AI2416" s="32">
        <f t="shared" si="75"/>
        <v>45392.541666660814</v>
      </c>
      <c r="AJ2416" s="33">
        <v>17.52</v>
      </c>
      <c r="AK2416" s="33">
        <f>MIN(CalcoliFV!$AN$7,CalcoliFV!$AO$7+MAX(0,180-AJ2416)+4)</f>
        <v>110</v>
      </c>
    </row>
    <row r="2417" spans="35:37" x14ac:dyDescent="0.3">
      <c r="AI2417" s="32">
        <f t="shared" si="75"/>
        <v>45392.583333327479</v>
      </c>
      <c r="AJ2417" s="33">
        <v>55.406739999999999</v>
      </c>
      <c r="AK2417" s="33">
        <f>MIN(CalcoliFV!$AN$7,CalcoliFV!$AO$7+MAX(0,180-AJ2417)+4)</f>
        <v>110</v>
      </c>
    </row>
    <row r="2418" spans="35:37" x14ac:dyDescent="0.3">
      <c r="AI2418" s="32">
        <f t="shared" si="75"/>
        <v>45392.624999994143</v>
      </c>
      <c r="AJ2418" s="33">
        <v>76.96799</v>
      </c>
      <c r="AK2418" s="33">
        <f>MIN(CalcoliFV!$AN$7,CalcoliFV!$AO$7+MAX(0,180-AJ2418)+4)</f>
        <v>110</v>
      </c>
    </row>
    <row r="2419" spans="35:37" x14ac:dyDescent="0.3">
      <c r="AI2419" s="32">
        <f t="shared" si="75"/>
        <v>45392.666666660807</v>
      </c>
      <c r="AJ2419" s="33">
        <v>81.87</v>
      </c>
      <c r="AK2419" s="33">
        <f>MIN(CalcoliFV!$AN$7,CalcoliFV!$AO$7+MAX(0,180-AJ2419)+4)</f>
        <v>110</v>
      </c>
    </row>
    <row r="2420" spans="35:37" x14ac:dyDescent="0.3">
      <c r="AI2420" s="32">
        <f t="shared" si="75"/>
        <v>45392.708333327471</v>
      </c>
      <c r="AJ2420" s="33">
        <v>84.82</v>
      </c>
      <c r="AK2420" s="33">
        <f>MIN(CalcoliFV!$AN$7,CalcoliFV!$AO$7+MAX(0,180-AJ2420)+4)</f>
        <v>110</v>
      </c>
    </row>
    <row r="2421" spans="35:37" x14ac:dyDescent="0.3">
      <c r="AI2421" s="32">
        <f t="shared" si="75"/>
        <v>45392.749999994136</v>
      </c>
      <c r="AJ2421" s="33">
        <v>93.980230000000006</v>
      </c>
      <c r="AK2421" s="33">
        <f>MIN(CalcoliFV!$AN$7,CalcoliFV!$AO$7+MAX(0,180-AJ2421)+4)</f>
        <v>110</v>
      </c>
    </row>
    <row r="2422" spans="35:37" x14ac:dyDescent="0.3">
      <c r="AI2422" s="32">
        <f t="shared" si="75"/>
        <v>45392.7916666608</v>
      </c>
      <c r="AJ2422" s="33">
        <v>134.84</v>
      </c>
      <c r="AK2422" s="33">
        <f>MIN(CalcoliFV!$AN$7,CalcoliFV!$AO$7+MAX(0,180-AJ2422)+4)</f>
        <v>110</v>
      </c>
    </row>
    <row r="2423" spans="35:37" x14ac:dyDescent="0.3">
      <c r="AI2423" s="32">
        <f t="shared" si="75"/>
        <v>45392.833333327464</v>
      </c>
      <c r="AJ2423" s="33">
        <v>134.22</v>
      </c>
      <c r="AK2423" s="33">
        <f>MIN(CalcoliFV!$AN$7,CalcoliFV!$AO$7+MAX(0,180-AJ2423)+4)</f>
        <v>110</v>
      </c>
    </row>
    <row r="2424" spans="35:37" x14ac:dyDescent="0.3">
      <c r="AI2424" s="32">
        <f t="shared" si="75"/>
        <v>45392.874999994128</v>
      </c>
      <c r="AJ2424" s="33">
        <v>106.48344</v>
      </c>
      <c r="AK2424" s="33">
        <f>MIN(CalcoliFV!$AN$7,CalcoliFV!$AO$7+MAX(0,180-AJ2424)+4)</f>
        <v>110</v>
      </c>
    </row>
    <row r="2425" spans="35:37" x14ac:dyDescent="0.3">
      <c r="AI2425" s="32">
        <f t="shared" si="75"/>
        <v>45392.916666660793</v>
      </c>
      <c r="AJ2425" s="33">
        <v>90.1</v>
      </c>
      <c r="AK2425" s="33">
        <f>MIN(CalcoliFV!$AN$7,CalcoliFV!$AO$7+MAX(0,180-AJ2425)+4)</f>
        <v>110</v>
      </c>
    </row>
    <row r="2426" spans="35:37" x14ac:dyDescent="0.3">
      <c r="AI2426" s="32">
        <f t="shared" si="75"/>
        <v>45392.958333327457</v>
      </c>
      <c r="AJ2426" s="33">
        <v>86.35</v>
      </c>
      <c r="AK2426" s="33">
        <f>MIN(CalcoliFV!$AN$7,CalcoliFV!$AO$7+MAX(0,180-AJ2426)+4)</f>
        <v>110</v>
      </c>
    </row>
    <row r="2427" spans="35:37" x14ac:dyDescent="0.3">
      <c r="AI2427" s="32">
        <f t="shared" si="75"/>
        <v>45392.999999994121</v>
      </c>
      <c r="AJ2427" s="33">
        <v>80</v>
      </c>
      <c r="AK2427" s="33">
        <f>MIN(CalcoliFV!$AN$7,CalcoliFV!$AO$7+MAX(0,180-AJ2427)+4)</f>
        <v>110</v>
      </c>
    </row>
    <row r="2428" spans="35:37" x14ac:dyDescent="0.3">
      <c r="AI2428" s="32">
        <f t="shared" si="75"/>
        <v>45393.041666660785</v>
      </c>
      <c r="AJ2428" s="33">
        <v>79.08</v>
      </c>
      <c r="AK2428" s="33">
        <f>MIN(CalcoliFV!$AN$7,CalcoliFV!$AO$7+MAX(0,180-AJ2428)+4)</f>
        <v>110</v>
      </c>
    </row>
    <row r="2429" spans="35:37" x14ac:dyDescent="0.3">
      <c r="AI2429" s="32">
        <f t="shared" si="75"/>
        <v>45393.08333332745</v>
      </c>
      <c r="AJ2429" s="33">
        <v>70</v>
      </c>
      <c r="AK2429" s="33">
        <f>MIN(CalcoliFV!$AN$7,CalcoliFV!$AO$7+MAX(0,180-AJ2429)+4)</f>
        <v>110</v>
      </c>
    </row>
    <row r="2430" spans="35:37" x14ac:dyDescent="0.3">
      <c r="AI2430" s="32">
        <f t="shared" si="75"/>
        <v>45393.124999994114</v>
      </c>
      <c r="AJ2430" s="33">
        <v>70</v>
      </c>
      <c r="AK2430" s="33">
        <f>MIN(CalcoliFV!$AN$7,CalcoliFV!$AO$7+MAX(0,180-AJ2430)+4)</f>
        <v>110</v>
      </c>
    </row>
    <row r="2431" spans="35:37" x14ac:dyDescent="0.3">
      <c r="AI2431" s="32">
        <f t="shared" si="75"/>
        <v>45393.166666660778</v>
      </c>
      <c r="AJ2431" s="33">
        <v>67.3</v>
      </c>
      <c r="AK2431" s="33">
        <f>MIN(CalcoliFV!$AN$7,CalcoliFV!$AO$7+MAX(0,180-AJ2431)+4)</f>
        <v>110</v>
      </c>
    </row>
    <row r="2432" spans="35:37" x14ac:dyDescent="0.3">
      <c r="AI2432" s="32">
        <f t="shared" si="75"/>
        <v>45393.208333327442</v>
      </c>
      <c r="AJ2432" s="33">
        <v>75.290000000000006</v>
      </c>
      <c r="AK2432" s="33">
        <f>MIN(CalcoliFV!$AN$7,CalcoliFV!$AO$7+MAX(0,180-AJ2432)+4)</f>
        <v>110</v>
      </c>
    </row>
    <row r="2433" spans="35:37" x14ac:dyDescent="0.3">
      <c r="AI2433" s="32">
        <f t="shared" si="75"/>
        <v>45393.249999994106</v>
      </c>
      <c r="AJ2433" s="33">
        <v>92.55</v>
      </c>
      <c r="AK2433" s="33">
        <f>MIN(CalcoliFV!$AN$7,CalcoliFV!$AO$7+MAX(0,180-AJ2433)+4)</f>
        <v>110</v>
      </c>
    </row>
    <row r="2434" spans="35:37" x14ac:dyDescent="0.3">
      <c r="AI2434" s="32">
        <f t="shared" si="75"/>
        <v>45393.291666660771</v>
      </c>
      <c r="AJ2434" s="33">
        <v>118</v>
      </c>
      <c r="AK2434" s="33">
        <f>MIN(CalcoliFV!$AN$7,CalcoliFV!$AO$7+MAX(0,180-AJ2434)+4)</f>
        <v>110</v>
      </c>
    </row>
    <row r="2435" spans="35:37" x14ac:dyDescent="0.3">
      <c r="AI2435" s="32">
        <f t="shared" si="75"/>
        <v>45393.333333327435</v>
      </c>
      <c r="AJ2435" s="33">
        <v>126</v>
      </c>
      <c r="AK2435" s="33">
        <f>MIN(CalcoliFV!$AN$7,CalcoliFV!$AO$7+MAX(0,180-AJ2435)+4)</f>
        <v>110</v>
      </c>
    </row>
    <row r="2436" spans="35:37" x14ac:dyDescent="0.3">
      <c r="AI2436" s="32">
        <f t="shared" si="75"/>
        <v>45393.374999994099</v>
      </c>
      <c r="AJ2436" s="33">
        <v>95.46</v>
      </c>
      <c r="AK2436" s="33">
        <f>MIN(CalcoliFV!$AN$7,CalcoliFV!$AO$7+MAX(0,180-AJ2436)+4)</f>
        <v>110</v>
      </c>
    </row>
    <row r="2437" spans="35:37" x14ac:dyDescent="0.3">
      <c r="AI2437" s="32">
        <f t="shared" ref="AI2437:AI2500" si="76">AI2436+1/24</f>
        <v>45393.416666660763</v>
      </c>
      <c r="AJ2437" s="33">
        <v>84.92</v>
      </c>
      <c r="AK2437" s="33">
        <f>MIN(CalcoliFV!$AN$7,CalcoliFV!$AO$7+MAX(0,180-AJ2437)+4)</f>
        <v>110</v>
      </c>
    </row>
    <row r="2438" spans="35:37" x14ac:dyDescent="0.3">
      <c r="AI2438" s="32">
        <f t="shared" si="76"/>
        <v>45393.458333327428</v>
      </c>
      <c r="AJ2438" s="33">
        <v>67.3</v>
      </c>
      <c r="AK2438" s="33">
        <f>MIN(CalcoliFV!$AN$7,CalcoliFV!$AO$7+MAX(0,180-AJ2438)+4)</f>
        <v>110</v>
      </c>
    </row>
    <row r="2439" spans="35:37" x14ac:dyDescent="0.3">
      <c r="AI2439" s="32">
        <f t="shared" si="76"/>
        <v>45393.499999994092</v>
      </c>
      <c r="AJ2439" s="33">
        <v>31</v>
      </c>
      <c r="AK2439" s="33">
        <f>MIN(CalcoliFV!$AN$7,CalcoliFV!$AO$7+MAX(0,180-AJ2439)+4)</f>
        <v>110</v>
      </c>
    </row>
    <row r="2440" spans="35:37" x14ac:dyDescent="0.3">
      <c r="AI2440" s="32">
        <f t="shared" si="76"/>
        <v>45393.541666660756</v>
      </c>
      <c r="AJ2440" s="33">
        <v>30</v>
      </c>
      <c r="AK2440" s="33">
        <f>MIN(CalcoliFV!$AN$7,CalcoliFV!$AO$7+MAX(0,180-AJ2440)+4)</f>
        <v>110</v>
      </c>
    </row>
    <row r="2441" spans="35:37" x14ac:dyDescent="0.3">
      <c r="AI2441" s="32">
        <f t="shared" si="76"/>
        <v>45393.58333332742</v>
      </c>
      <c r="AJ2441" s="33">
        <v>35.85</v>
      </c>
      <c r="AK2441" s="33">
        <f>MIN(CalcoliFV!$AN$7,CalcoliFV!$AO$7+MAX(0,180-AJ2441)+4)</f>
        <v>110</v>
      </c>
    </row>
    <row r="2442" spans="35:37" x14ac:dyDescent="0.3">
      <c r="AI2442" s="32">
        <f t="shared" si="76"/>
        <v>45393.624999994085</v>
      </c>
      <c r="AJ2442" s="33">
        <v>45</v>
      </c>
      <c r="AK2442" s="33">
        <f>MIN(CalcoliFV!$AN$7,CalcoliFV!$AO$7+MAX(0,180-AJ2442)+4)</f>
        <v>110</v>
      </c>
    </row>
    <row r="2443" spans="35:37" x14ac:dyDescent="0.3">
      <c r="AI2443" s="32">
        <f t="shared" si="76"/>
        <v>45393.666666660749</v>
      </c>
      <c r="AJ2443" s="33">
        <v>50.15014</v>
      </c>
      <c r="AK2443" s="33">
        <f>MIN(CalcoliFV!$AN$7,CalcoliFV!$AO$7+MAX(0,180-AJ2443)+4)</f>
        <v>110</v>
      </c>
    </row>
    <row r="2444" spans="35:37" x14ac:dyDescent="0.3">
      <c r="AI2444" s="32">
        <f t="shared" si="76"/>
        <v>45393.708333327413</v>
      </c>
      <c r="AJ2444" s="33">
        <v>71.989999999999995</v>
      </c>
      <c r="AK2444" s="33">
        <f>MIN(CalcoliFV!$AN$7,CalcoliFV!$AO$7+MAX(0,180-AJ2444)+4)</f>
        <v>110</v>
      </c>
    </row>
    <row r="2445" spans="35:37" x14ac:dyDescent="0.3">
      <c r="AI2445" s="32">
        <f t="shared" si="76"/>
        <v>45393.749999994077</v>
      </c>
      <c r="AJ2445" s="33">
        <v>88.81</v>
      </c>
      <c r="AK2445" s="33">
        <f>MIN(CalcoliFV!$AN$7,CalcoliFV!$AO$7+MAX(0,180-AJ2445)+4)</f>
        <v>110</v>
      </c>
    </row>
    <row r="2446" spans="35:37" x14ac:dyDescent="0.3">
      <c r="AI2446" s="32">
        <f t="shared" si="76"/>
        <v>45393.791666660742</v>
      </c>
      <c r="AJ2446" s="33">
        <v>119.97086</v>
      </c>
      <c r="AK2446" s="33">
        <f>MIN(CalcoliFV!$AN$7,CalcoliFV!$AO$7+MAX(0,180-AJ2446)+4)</f>
        <v>110</v>
      </c>
    </row>
    <row r="2447" spans="35:37" x14ac:dyDescent="0.3">
      <c r="AI2447" s="32">
        <f t="shared" si="76"/>
        <v>45393.833333327406</v>
      </c>
      <c r="AJ2447" s="33">
        <v>126</v>
      </c>
      <c r="AK2447" s="33">
        <f>MIN(CalcoliFV!$AN$7,CalcoliFV!$AO$7+MAX(0,180-AJ2447)+4)</f>
        <v>110</v>
      </c>
    </row>
    <row r="2448" spans="35:37" x14ac:dyDescent="0.3">
      <c r="AI2448" s="32">
        <f t="shared" si="76"/>
        <v>45393.87499999407</v>
      </c>
      <c r="AJ2448" s="33">
        <v>94.98</v>
      </c>
      <c r="AK2448" s="33">
        <f>MIN(CalcoliFV!$AN$7,CalcoliFV!$AO$7+MAX(0,180-AJ2448)+4)</f>
        <v>110</v>
      </c>
    </row>
    <row r="2449" spans="35:37" x14ac:dyDescent="0.3">
      <c r="AI2449" s="32">
        <f t="shared" si="76"/>
        <v>45393.916666660734</v>
      </c>
      <c r="AJ2449" s="33">
        <v>89.39</v>
      </c>
      <c r="AK2449" s="33">
        <f>MIN(CalcoliFV!$AN$7,CalcoliFV!$AO$7+MAX(0,180-AJ2449)+4)</f>
        <v>110</v>
      </c>
    </row>
    <row r="2450" spans="35:37" x14ac:dyDescent="0.3">
      <c r="AI2450" s="32">
        <f t="shared" si="76"/>
        <v>45393.958333327399</v>
      </c>
      <c r="AJ2450" s="33">
        <v>85</v>
      </c>
      <c r="AK2450" s="33">
        <f>MIN(CalcoliFV!$AN$7,CalcoliFV!$AO$7+MAX(0,180-AJ2450)+4)</f>
        <v>110</v>
      </c>
    </row>
    <row r="2451" spans="35:37" x14ac:dyDescent="0.3">
      <c r="AI2451" s="32">
        <f t="shared" si="76"/>
        <v>45393.999999994063</v>
      </c>
      <c r="AJ2451" s="33">
        <v>76.27</v>
      </c>
      <c r="AK2451" s="33">
        <f>MIN(CalcoliFV!$AN$7,CalcoliFV!$AO$7+MAX(0,180-AJ2451)+4)</f>
        <v>110</v>
      </c>
    </row>
    <row r="2452" spans="35:37" x14ac:dyDescent="0.3">
      <c r="AI2452" s="32">
        <f t="shared" si="76"/>
        <v>45394.041666660727</v>
      </c>
      <c r="AJ2452" s="33">
        <v>65.2</v>
      </c>
      <c r="AK2452" s="33">
        <f>MIN(CalcoliFV!$AN$7,CalcoliFV!$AO$7+MAX(0,180-AJ2452)+4)</f>
        <v>110</v>
      </c>
    </row>
    <row r="2453" spans="35:37" x14ac:dyDescent="0.3">
      <c r="AI2453" s="32">
        <f t="shared" si="76"/>
        <v>45394.083333327391</v>
      </c>
      <c r="AJ2453" s="33">
        <v>61.1</v>
      </c>
      <c r="AK2453" s="33">
        <f>MIN(CalcoliFV!$AN$7,CalcoliFV!$AO$7+MAX(0,180-AJ2453)+4)</f>
        <v>110</v>
      </c>
    </row>
    <row r="2454" spans="35:37" x14ac:dyDescent="0.3">
      <c r="AI2454" s="32">
        <f t="shared" si="76"/>
        <v>45394.124999994056</v>
      </c>
      <c r="AJ2454" s="33">
        <v>60.000630000000001</v>
      </c>
      <c r="AK2454" s="33">
        <f>MIN(CalcoliFV!$AN$7,CalcoliFV!$AO$7+MAX(0,180-AJ2454)+4)</f>
        <v>110</v>
      </c>
    </row>
    <row r="2455" spans="35:37" x14ac:dyDescent="0.3">
      <c r="AI2455" s="32">
        <f t="shared" si="76"/>
        <v>45394.16666666072</v>
      </c>
      <c r="AJ2455" s="33">
        <v>63.73</v>
      </c>
      <c r="AK2455" s="33">
        <f>MIN(CalcoliFV!$AN$7,CalcoliFV!$AO$7+MAX(0,180-AJ2455)+4)</f>
        <v>110</v>
      </c>
    </row>
    <row r="2456" spans="35:37" x14ac:dyDescent="0.3">
      <c r="AI2456" s="32">
        <f t="shared" si="76"/>
        <v>45394.208333327384</v>
      </c>
      <c r="AJ2456" s="33">
        <v>72.764030000000005</v>
      </c>
      <c r="AK2456" s="33">
        <f>MIN(CalcoliFV!$AN$7,CalcoliFV!$AO$7+MAX(0,180-AJ2456)+4)</f>
        <v>110</v>
      </c>
    </row>
    <row r="2457" spans="35:37" x14ac:dyDescent="0.3">
      <c r="AI2457" s="32">
        <f t="shared" si="76"/>
        <v>45394.249999994048</v>
      </c>
      <c r="AJ2457" s="33">
        <v>94.89</v>
      </c>
      <c r="AK2457" s="33">
        <f>MIN(CalcoliFV!$AN$7,CalcoliFV!$AO$7+MAX(0,180-AJ2457)+4)</f>
        <v>110</v>
      </c>
    </row>
    <row r="2458" spans="35:37" x14ac:dyDescent="0.3">
      <c r="AI2458" s="32">
        <f t="shared" si="76"/>
        <v>45394.291666660713</v>
      </c>
      <c r="AJ2458" s="33">
        <v>119.33</v>
      </c>
      <c r="AK2458" s="33">
        <f>MIN(CalcoliFV!$AN$7,CalcoliFV!$AO$7+MAX(0,180-AJ2458)+4)</f>
        <v>110</v>
      </c>
    </row>
    <row r="2459" spans="35:37" x14ac:dyDescent="0.3">
      <c r="AI2459" s="32">
        <f t="shared" si="76"/>
        <v>45394.333333327377</v>
      </c>
      <c r="AJ2459" s="33">
        <v>127.1</v>
      </c>
      <c r="AK2459" s="33">
        <f>MIN(CalcoliFV!$AN$7,CalcoliFV!$AO$7+MAX(0,180-AJ2459)+4)</f>
        <v>110</v>
      </c>
    </row>
    <row r="2460" spans="35:37" x14ac:dyDescent="0.3">
      <c r="AI2460" s="32">
        <f t="shared" si="76"/>
        <v>45394.374999994041</v>
      </c>
      <c r="AJ2460" s="33">
        <v>90.1</v>
      </c>
      <c r="AK2460" s="33">
        <f>MIN(CalcoliFV!$AN$7,CalcoliFV!$AO$7+MAX(0,180-AJ2460)+4)</f>
        <v>110</v>
      </c>
    </row>
    <row r="2461" spans="35:37" x14ac:dyDescent="0.3">
      <c r="AI2461" s="32">
        <f t="shared" si="76"/>
        <v>45394.416666660705</v>
      </c>
      <c r="AJ2461" s="33">
        <v>70.739999999999995</v>
      </c>
      <c r="AK2461" s="33">
        <f>MIN(CalcoliFV!$AN$7,CalcoliFV!$AO$7+MAX(0,180-AJ2461)+4)</f>
        <v>110</v>
      </c>
    </row>
    <row r="2462" spans="35:37" x14ac:dyDescent="0.3">
      <c r="AI2462" s="32">
        <f t="shared" si="76"/>
        <v>45394.458333327369</v>
      </c>
      <c r="AJ2462" s="33">
        <v>40</v>
      </c>
      <c r="AK2462" s="33">
        <f>MIN(CalcoliFV!$AN$7,CalcoliFV!$AO$7+MAX(0,180-AJ2462)+4)</f>
        <v>110</v>
      </c>
    </row>
    <row r="2463" spans="35:37" x14ac:dyDescent="0.3">
      <c r="AI2463" s="32">
        <f t="shared" si="76"/>
        <v>45394.499999994034</v>
      </c>
      <c r="AJ2463" s="33">
        <v>33.130000000000003</v>
      </c>
      <c r="AK2463" s="33">
        <f>MIN(CalcoliFV!$AN$7,CalcoliFV!$AO$7+MAX(0,180-AJ2463)+4)</f>
        <v>110</v>
      </c>
    </row>
    <row r="2464" spans="35:37" x14ac:dyDescent="0.3">
      <c r="AI2464" s="32">
        <f t="shared" si="76"/>
        <v>45394.541666660698</v>
      </c>
      <c r="AJ2464" s="33">
        <v>24.88</v>
      </c>
      <c r="AK2464" s="33">
        <f>MIN(CalcoliFV!$AN$7,CalcoliFV!$AO$7+MAX(0,180-AJ2464)+4)</f>
        <v>110</v>
      </c>
    </row>
    <row r="2465" spans="35:37" x14ac:dyDescent="0.3">
      <c r="AI2465" s="32">
        <f t="shared" si="76"/>
        <v>45394.583333327362</v>
      </c>
      <c r="AJ2465" s="33">
        <v>32.799999999999997</v>
      </c>
      <c r="AK2465" s="33">
        <f>MIN(CalcoliFV!$AN$7,CalcoliFV!$AO$7+MAX(0,180-AJ2465)+4)</f>
        <v>110</v>
      </c>
    </row>
    <row r="2466" spans="35:37" x14ac:dyDescent="0.3">
      <c r="AI2466" s="32">
        <f t="shared" si="76"/>
        <v>45394.624999994026</v>
      </c>
      <c r="AJ2466" s="33">
        <v>38.17</v>
      </c>
      <c r="AK2466" s="33">
        <f>MIN(CalcoliFV!$AN$7,CalcoliFV!$AO$7+MAX(0,180-AJ2466)+4)</f>
        <v>110</v>
      </c>
    </row>
    <row r="2467" spans="35:37" x14ac:dyDescent="0.3">
      <c r="AI2467" s="32">
        <f t="shared" si="76"/>
        <v>45394.666666660691</v>
      </c>
      <c r="AJ2467" s="33">
        <v>39.159999999999997</v>
      </c>
      <c r="AK2467" s="33">
        <f>MIN(CalcoliFV!$AN$7,CalcoliFV!$AO$7+MAX(0,180-AJ2467)+4)</f>
        <v>110</v>
      </c>
    </row>
    <row r="2468" spans="35:37" x14ac:dyDescent="0.3">
      <c r="AI2468" s="32">
        <f t="shared" si="76"/>
        <v>45394.708333327355</v>
      </c>
      <c r="AJ2468" s="33">
        <v>69.739999999999995</v>
      </c>
      <c r="AK2468" s="33">
        <f>MIN(CalcoliFV!$AN$7,CalcoliFV!$AO$7+MAX(0,180-AJ2468)+4)</f>
        <v>110</v>
      </c>
    </row>
    <row r="2469" spans="35:37" x14ac:dyDescent="0.3">
      <c r="AI2469" s="32">
        <f t="shared" si="76"/>
        <v>45394.749999994019</v>
      </c>
      <c r="AJ2469" s="33">
        <v>91.1</v>
      </c>
      <c r="AK2469" s="33">
        <f>MIN(CalcoliFV!$AN$7,CalcoliFV!$AO$7+MAX(0,180-AJ2469)+4)</f>
        <v>110</v>
      </c>
    </row>
    <row r="2470" spans="35:37" x14ac:dyDescent="0.3">
      <c r="AI2470" s="32">
        <f t="shared" si="76"/>
        <v>45394.791666660683</v>
      </c>
      <c r="AJ2470" s="33">
        <v>125.6</v>
      </c>
      <c r="AK2470" s="33">
        <f>MIN(CalcoliFV!$AN$7,CalcoliFV!$AO$7+MAX(0,180-AJ2470)+4)</f>
        <v>110</v>
      </c>
    </row>
    <row r="2471" spans="35:37" x14ac:dyDescent="0.3">
      <c r="AI2471" s="32">
        <f t="shared" si="76"/>
        <v>45394.833333327348</v>
      </c>
      <c r="AJ2471" s="33">
        <v>130.19999999999999</v>
      </c>
      <c r="AK2471" s="33">
        <f>MIN(CalcoliFV!$AN$7,CalcoliFV!$AO$7+MAX(0,180-AJ2471)+4)</f>
        <v>110</v>
      </c>
    </row>
    <row r="2472" spans="35:37" x14ac:dyDescent="0.3">
      <c r="AI2472" s="32">
        <f t="shared" si="76"/>
        <v>45394.874999994012</v>
      </c>
      <c r="AJ2472" s="33">
        <v>98.51</v>
      </c>
      <c r="AK2472" s="33">
        <f>MIN(CalcoliFV!$AN$7,CalcoliFV!$AO$7+MAX(0,180-AJ2472)+4)</f>
        <v>110</v>
      </c>
    </row>
    <row r="2473" spans="35:37" x14ac:dyDescent="0.3">
      <c r="AI2473" s="32">
        <f t="shared" si="76"/>
        <v>45394.916666660676</v>
      </c>
      <c r="AJ2473" s="33">
        <v>90.74</v>
      </c>
      <c r="AK2473" s="33">
        <f>MIN(CalcoliFV!$AN$7,CalcoliFV!$AO$7+MAX(0,180-AJ2473)+4)</f>
        <v>110</v>
      </c>
    </row>
    <row r="2474" spans="35:37" x14ac:dyDescent="0.3">
      <c r="AI2474" s="32">
        <f t="shared" si="76"/>
        <v>45394.95833332734</v>
      </c>
      <c r="AJ2474" s="33">
        <v>88</v>
      </c>
      <c r="AK2474" s="33">
        <f>MIN(CalcoliFV!$AN$7,CalcoliFV!$AO$7+MAX(0,180-AJ2474)+4)</f>
        <v>110</v>
      </c>
    </row>
    <row r="2475" spans="35:37" x14ac:dyDescent="0.3">
      <c r="AI2475" s="32">
        <f t="shared" si="76"/>
        <v>45394.999999994005</v>
      </c>
      <c r="AJ2475" s="33">
        <v>90.65</v>
      </c>
      <c r="AK2475" s="33">
        <f>MIN(CalcoliFV!$AN$7,CalcoliFV!$AO$7+MAX(0,180-AJ2475)+4)</f>
        <v>110</v>
      </c>
    </row>
    <row r="2476" spans="35:37" x14ac:dyDescent="0.3">
      <c r="AI2476" s="32">
        <f t="shared" si="76"/>
        <v>45395.041666660669</v>
      </c>
      <c r="AJ2476" s="33">
        <v>85.98</v>
      </c>
      <c r="AK2476" s="33">
        <f>MIN(CalcoliFV!$AN$7,CalcoliFV!$AO$7+MAX(0,180-AJ2476)+4)</f>
        <v>110</v>
      </c>
    </row>
    <row r="2477" spans="35:37" x14ac:dyDescent="0.3">
      <c r="AI2477" s="32">
        <f t="shared" si="76"/>
        <v>45395.083333327333</v>
      </c>
      <c r="AJ2477" s="33">
        <v>71.099999999999994</v>
      </c>
      <c r="AK2477" s="33">
        <f>MIN(CalcoliFV!$AN$7,CalcoliFV!$AO$7+MAX(0,180-AJ2477)+4)</f>
        <v>110</v>
      </c>
    </row>
    <row r="2478" spans="35:37" x14ac:dyDescent="0.3">
      <c r="AI2478" s="32">
        <f t="shared" si="76"/>
        <v>45395.124999993997</v>
      </c>
      <c r="AJ2478" s="33">
        <v>70.83</v>
      </c>
      <c r="AK2478" s="33">
        <f>MIN(CalcoliFV!$AN$7,CalcoliFV!$AO$7+MAX(0,180-AJ2478)+4)</f>
        <v>110</v>
      </c>
    </row>
    <row r="2479" spans="35:37" x14ac:dyDescent="0.3">
      <c r="AI2479" s="32">
        <f t="shared" si="76"/>
        <v>45395.166666660662</v>
      </c>
      <c r="AJ2479" s="33">
        <v>71</v>
      </c>
      <c r="AK2479" s="33">
        <f>MIN(CalcoliFV!$AN$7,CalcoliFV!$AO$7+MAX(0,180-AJ2479)+4)</f>
        <v>110</v>
      </c>
    </row>
    <row r="2480" spans="35:37" x14ac:dyDescent="0.3">
      <c r="AI2480" s="32">
        <f t="shared" si="76"/>
        <v>45395.208333327326</v>
      </c>
      <c r="AJ2480" s="33">
        <v>72.02</v>
      </c>
      <c r="AK2480" s="33">
        <f>MIN(CalcoliFV!$AN$7,CalcoliFV!$AO$7+MAX(0,180-AJ2480)+4)</f>
        <v>110</v>
      </c>
    </row>
    <row r="2481" spans="35:37" x14ac:dyDescent="0.3">
      <c r="AI2481" s="32">
        <f t="shared" si="76"/>
        <v>45395.24999999399</v>
      </c>
      <c r="AJ2481" s="33">
        <v>85.58</v>
      </c>
      <c r="AK2481" s="33">
        <f>MIN(CalcoliFV!$AN$7,CalcoliFV!$AO$7+MAX(0,180-AJ2481)+4)</f>
        <v>110</v>
      </c>
    </row>
    <row r="2482" spans="35:37" x14ac:dyDescent="0.3">
      <c r="AI2482" s="32">
        <f t="shared" si="76"/>
        <v>45395.291666660654</v>
      </c>
      <c r="AJ2482" s="33">
        <v>91.69</v>
      </c>
      <c r="AK2482" s="33">
        <f>MIN(CalcoliFV!$AN$7,CalcoliFV!$AO$7+MAX(0,180-AJ2482)+4)</f>
        <v>110</v>
      </c>
    </row>
    <row r="2483" spans="35:37" x14ac:dyDescent="0.3">
      <c r="AI2483" s="32">
        <f t="shared" si="76"/>
        <v>45395.333333327319</v>
      </c>
      <c r="AJ2483" s="33">
        <v>90.65</v>
      </c>
      <c r="AK2483" s="33">
        <f>MIN(CalcoliFV!$AN$7,CalcoliFV!$AO$7+MAX(0,180-AJ2483)+4)</f>
        <v>110</v>
      </c>
    </row>
    <row r="2484" spans="35:37" x14ac:dyDescent="0.3">
      <c r="AI2484" s="32">
        <f t="shared" si="76"/>
        <v>45395.374999993983</v>
      </c>
      <c r="AJ2484" s="33">
        <v>74.86</v>
      </c>
      <c r="AK2484" s="33">
        <f>MIN(CalcoliFV!$AN$7,CalcoliFV!$AO$7+MAX(0,180-AJ2484)+4)</f>
        <v>110</v>
      </c>
    </row>
    <row r="2485" spans="35:37" x14ac:dyDescent="0.3">
      <c r="AI2485" s="32">
        <f t="shared" si="76"/>
        <v>45395.416666660647</v>
      </c>
      <c r="AJ2485" s="33">
        <v>36.99</v>
      </c>
      <c r="AK2485" s="33">
        <f>MIN(CalcoliFV!$AN$7,CalcoliFV!$AO$7+MAX(0,180-AJ2485)+4)</f>
        <v>110</v>
      </c>
    </row>
    <row r="2486" spans="35:37" x14ac:dyDescent="0.3">
      <c r="AI2486" s="32">
        <f t="shared" si="76"/>
        <v>45395.458333327311</v>
      </c>
      <c r="AJ2486" s="33">
        <v>42</v>
      </c>
      <c r="AK2486" s="33">
        <f>MIN(CalcoliFV!$AN$7,CalcoliFV!$AO$7+MAX(0,180-AJ2486)+4)</f>
        <v>110</v>
      </c>
    </row>
    <row r="2487" spans="35:37" x14ac:dyDescent="0.3">
      <c r="AI2487" s="32">
        <f t="shared" si="76"/>
        <v>45395.499999993976</v>
      </c>
      <c r="AJ2487" s="33">
        <v>26</v>
      </c>
      <c r="AK2487" s="33">
        <f>MIN(CalcoliFV!$AN$7,CalcoliFV!$AO$7+MAX(0,180-AJ2487)+4)</f>
        <v>110</v>
      </c>
    </row>
    <row r="2488" spans="35:37" x14ac:dyDescent="0.3">
      <c r="AI2488" s="32">
        <f t="shared" si="76"/>
        <v>45395.54166666064</v>
      </c>
      <c r="AJ2488" s="33">
        <v>15</v>
      </c>
      <c r="AK2488" s="33">
        <f>MIN(CalcoliFV!$AN$7,CalcoliFV!$AO$7+MAX(0,180-AJ2488)+4)</f>
        <v>110</v>
      </c>
    </row>
    <row r="2489" spans="35:37" x14ac:dyDescent="0.3">
      <c r="AI2489" s="32">
        <f t="shared" si="76"/>
        <v>45395.583333327304</v>
      </c>
      <c r="AJ2489" s="33">
        <v>26</v>
      </c>
      <c r="AK2489" s="33">
        <f>MIN(CalcoliFV!$AN$7,CalcoliFV!$AO$7+MAX(0,180-AJ2489)+4)</f>
        <v>110</v>
      </c>
    </row>
    <row r="2490" spans="35:37" x14ac:dyDescent="0.3">
      <c r="AI2490" s="32">
        <f t="shared" si="76"/>
        <v>45395.624999993968</v>
      </c>
      <c r="AJ2490" s="33">
        <v>30.89</v>
      </c>
      <c r="AK2490" s="33">
        <f>MIN(CalcoliFV!$AN$7,CalcoliFV!$AO$7+MAX(0,180-AJ2490)+4)</f>
        <v>110</v>
      </c>
    </row>
    <row r="2491" spans="35:37" x14ac:dyDescent="0.3">
      <c r="AI2491" s="32">
        <f t="shared" si="76"/>
        <v>45395.666666660632</v>
      </c>
      <c r="AJ2491" s="33">
        <v>35</v>
      </c>
      <c r="AK2491" s="33">
        <f>MIN(CalcoliFV!$AN$7,CalcoliFV!$AO$7+MAX(0,180-AJ2491)+4)</f>
        <v>110</v>
      </c>
    </row>
    <row r="2492" spans="35:37" x14ac:dyDescent="0.3">
      <c r="AI2492" s="32">
        <f t="shared" si="76"/>
        <v>45395.708333327297</v>
      </c>
      <c r="AJ2492" s="33">
        <v>64.87</v>
      </c>
      <c r="AK2492" s="33">
        <f>MIN(CalcoliFV!$AN$7,CalcoliFV!$AO$7+MAX(0,180-AJ2492)+4)</f>
        <v>110</v>
      </c>
    </row>
    <row r="2493" spans="35:37" x14ac:dyDescent="0.3">
      <c r="AI2493" s="32">
        <f t="shared" si="76"/>
        <v>45395.749999993961</v>
      </c>
      <c r="AJ2493" s="33">
        <v>93.83</v>
      </c>
      <c r="AK2493" s="33">
        <f>MIN(CalcoliFV!$AN$7,CalcoliFV!$AO$7+MAX(0,180-AJ2493)+4)</f>
        <v>110</v>
      </c>
    </row>
    <row r="2494" spans="35:37" x14ac:dyDescent="0.3">
      <c r="AI2494" s="32">
        <f t="shared" si="76"/>
        <v>45395.791666660625</v>
      </c>
      <c r="AJ2494" s="33">
        <v>100.02</v>
      </c>
      <c r="AK2494" s="33">
        <f>MIN(CalcoliFV!$AN$7,CalcoliFV!$AO$7+MAX(0,180-AJ2494)+4)</f>
        <v>110</v>
      </c>
    </row>
    <row r="2495" spans="35:37" x14ac:dyDescent="0.3">
      <c r="AI2495" s="32">
        <f t="shared" si="76"/>
        <v>45395.833333327289</v>
      </c>
      <c r="AJ2495" s="33">
        <v>100.29</v>
      </c>
      <c r="AK2495" s="33">
        <f>MIN(CalcoliFV!$AN$7,CalcoliFV!$AO$7+MAX(0,180-AJ2495)+4)</f>
        <v>110</v>
      </c>
    </row>
    <row r="2496" spans="35:37" x14ac:dyDescent="0.3">
      <c r="AI2496" s="32">
        <f t="shared" si="76"/>
        <v>45395.874999993954</v>
      </c>
      <c r="AJ2496" s="33">
        <v>94.8</v>
      </c>
      <c r="AK2496" s="33">
        <f>MIN(CalcoliFV!$AN$7,CalcoliFV!$AO$7+MAX(0,180-AJ2496)+4)</f>
        <v>110</v>
      </c>
    </row>
    <row r="2497" spans="35:37" x14ac:dyDescent="0.3">
      <c r="AI2497" s="32">
        <f t="shared" si="76"/>
        <v>45395.916666660618</v>
      </c>
      <c r="AJ2497" s="33">
        <v>93.35</v>
      </c>
      <c r="AK2497" s="33">
        <f>MIN(CalcoliFV!$AN$7,CalcoliFV!$AO$7+MAX(0,180-AJ2497)+4)</f>
        <v>110</v>
      </c>
    </row>
    <row r="2498" spans="35:37" x14ac:dyDescent="0.3">
      <c r="AI2498" s="32">
        <f t="shared" si="76"/>
        <v>45395.958333327282</v>
      </c>
      <c r="AJ2498" s="33">
        <v>88.83</v>
      </c>
      <c r="AK2498" s="33">
        <f>MIN(CalcoliFV!$AN$7,CalcoliFV!$AO$7+MAX(0,180-AJ2498)+4)</f>
        <v>110</v>
      </c>
    </row>
    <row r="2499" spans="35:37" x14ac:dyDescent="0.3">
      <c r="AI2499" s="32">
        <f t="shared" si="76"/>
        <v>45395.999999993946</v>
      </c>
      <c r="AJ2499" s="33">
        <v>92.99</v>
      </c>
      <c r="AK2499" s="33">
        <f>MIN(CalcoliFV!$AN$7,CalcoliFV!$AO$7+MAX(0,180-AJ2499)+4)</f>
        <v>110</v>
      </c>
    </row>
    <row r="2500" spans="35:37" x14ac:dyDescent="0.3">
      <c r="AI2500" s="32">
        <f t="shared" si="76"/>
        <v>45396.041666660611</v>
      </c>
      <c r="AJ2500" s="33">
        <v>90</v>
      </c>
      <c r="AK2500" s="33">
        <f>MIN(CalcoliFV!$AN$7,CalcoliFV!$AO$7+MAX(0,180-AJ2500)+4)</f>
        <v>110</v>
      </c>
    </row>
    <row r="2501" spans="35:37" x14ac:dyDescent="0.3">
      <c r="AI2501" s="32">
        <f t="shared" ref="AI2501:AI2564" si="77">AI2500+1/24</f>
        <v>45396.083333327275</v>
      </c>
      <c r="AJ2501" s="33">
        <v>92</v>
      </c>
      <c r="AK2501" s="33">
        <f>MIN(CalcoliFV!$AN$7,CalcoliFV!$AO$7+MAX(0,180-AJ2501)+4)</f>
        <v>110</v>
      </c>
    </row>
    <row r="2502" spans="35:37" x14ac:dyDescent="0.3">
      <c r="AI2502" s="32">
        <f t="shared" si="77"/>
        <v>45396.124999993939</v>
      </c>
      <c r="AJ2502" s="33">
        <v>82.08</v>
      </c>
      <c r="AK2502" s="33">
        <f>MIN(CalcoliFV!$AN$7,CalcoliFV!$AO$7+MAX(0,180-AJ2502)+4)</f>
        <v>110</v>
      </c>
    </row>
    <row r="2503" spans="35:37" x14ac:dyDescent="0.3">
      <c r="AI2503" s="32">
        <f t="shared" si="77"/>
        <v>45396.166666660603</v>
      </c>
      <c r="AJ2503" s="33">
        <v>74.55</v>
      </c>
      <c r="AK2503" s="33">
        <f>MIN(CalcoliFV!$AN$7,CalcoliFV!$AO$7+MAX(0,180-AJ2503)+4)</f>
        <v>110</v>
      </c>
    </row>
    <row r="2504" spans="35:37" x14ac:dyDescent="0.3">
      <c r="AI2504" s="32">
        <f t="shared" si="77"/>
        <v>45396.208333327268</v>
      </c>
      <c r="AJ2504" s="33">
        <v>71.55</v>
      </c>
      <c r="AK2504" s="33">
        <f>MIN(CalcoliFV!$AN$7,CalcoliFV!$AO$7+MAX(0,180-AJ2504)+4)</f>
        <v>110</v>
      </c>
    </row>
    <row r="2505" spans="35:37" x14ac:dyDescent="0.3">
      <c r="AI2505" s="32">
        <f t="shared" si="77"/>
        <v>45396.249999993932</v>
      </c>
      <c r="AJ2505" s="33">
        <v>94.65</v>
      </c>
      <c r="AK2505" s="33">
        <f>MIN(CalcoliFV!$AN$7,CalcoliFV!$AO$7+MAX(0,180-AJ2505)+4)</f>
        <v>110</v>
      </c>
    </row>
    <row r="2506" spans="35:37" x14ac:dyDescent="0.3">
      <c r="AI2506" s="32">
        <f t="shared" si="77"/>
        <v>45396.291666660596</v>
      </c>
      <c r="AJ2506" s="33">
        <v>95.95</v>
      </c>
      <c r="AK2506" s="33">
        <f>MIN(CalcoliFV!$AN$7,CalcoliFV!$AO$7+MAX(0,180-AJ2506)+4)</f>
        <v>110</v>
      </c>
    </row>
    <row r="2507" spans="35:37" x14ac:dyDescent="0.3">
      <c r="AI2507" s="32">
        <f t="shared" si="77"/>
        <v>45396.33333332726</v>
      </c>
      <c r="AJ2507" s="33">
        <v>94.9</v>
      </c>
      <c r="AK2507" s="33">
        <f>MIN(CalcoliFV!$AN$7,CalcoliFV!$AO$7+MAX(0,180-AJ2507)+4)</f>
        <v>110</v>
      </c>
    </row>
    <row r="2508" spans="35:37" x14ac:dyDescent="0.3">
      <c r="AI2508" s="32">
        <f t="shared" si="77"/>
        <v>45396.374999993925</v>
      </c>
      <c r="AJ2508" s="33">
        <v>94.65</v>
      </c>
      <c r="AK2508" s="33">
        <f>MIN(CalcoliFV!$AN$7,CalcoliFV!$AO$7+MAX(0,180-AJ2508)+4)</f>
        <v>110</v>
      </c>
    </row>
    <row r="2509" spans="35:37" x14ac:dyDescent="0.3">
      <c r="AI2509" s="32">
        <f t="shared" si="77"/>
        <v>45396.416666660589</v>
      </c>
      <c r="AJ2509" s="33">
        <v>36</v>
      </c>
      <c r="AK2509" s="33">
        <f>MIN(CalcoliFV!$AN$7,CalcoliFV!$AO$7+MAX(0,180-AJ2509)+4)</f>
        <v>110</v>
      </c>
    </row>
    <row r="2510" spans="35:37" x14ac:dyDescent="0.3">
      <c r="AI2510" s="32">
        <f t="shared" si="77"/>
        <v>45396.458333327253</v>
      </c>
      <c r="AJ2510" s="33">
        <v>15</v>
      </c>
      <c r="AK2510" s="33">
        <f>MIN(CalcoliFV!$AN$7,CalcoliFV!$AO$7+MAX(0,180-AJ2510)+4)</f>
        <v>110</v>
      </c>
    </row>
    <row r="2511" spans="35:37" x14ac:dyDescent="0.3">
      <c r="AI2511" s="32">
        <f t="shared" si="77"/>
        <v>45396.499999993917</v>
      </c>
      <c r="AJ2511" s="33">
        <v>9.65</v>
      </c>
      <c r="AK2511" s="33">
        <f>MIN(CalcoliFV!$AN$7,CalcoliFV!$AO$7+MAX(0,180-AJ2511)+4)</f>
        <v>110</v>
      </c>
    </row>
    <row r="2512" spans="35:37" x14ac:dyDescent="0.3">
      <c r="AI2512" s="32">
        <f t="shared" si="77"/>
        <v>45396.541666660582</v>
      </c>
      <c r="AJ2512" s="33">
        <v>8</v>
      </c>
      <c r="AK2512" s="33">
        <f>MIN(CalcoliFV!$AN$7,CalcoliFV!$AO$7+MAX(0,180-AJ2512)+4)</f>
        <v>110</v>
      </c>
    </row>
    <row r="2513" spans="35:37" x14ac:dyDescent="0.3">
      <c r="AI2513" s="32">
        <f t="shared" si="77"/>
        <v>45396.583333327246</v>
      </c>
      <c r="AJ2513" s="33">
        <v>8</v>
      </c>
      <c r="AK2513" s="33">
        <f>MIN(CalcoliFV!$AN$7,CalcoliFV!$AO$7+MAX(0,180-AJ2513)+4)</f>
        <v>110</v>
      </c>
    </row>
    <row r="2514" spans="35:37" x14ac:dyDescent="0.3">
      <c r="AI2514" s="32">
        <f t="shared" si="77"/>
        <v>45396.62499999391</v>
      </c>
      <c r="AJ2514" s="33">
        <v>9.65</v>
      </c>
      <c r="AK2514" s="33">
        <f>MIN(CalcoliFV!$AN$7,CalcoliFV!$AO$7+MAX(0,180-AJ2514)+4)</f>
        <v>110</v>
      </c>
    </row>
    <row r="2515" spans="35:37" x14ac:dyDescent="0.3">
      <c r="AI2515" s="32">
        <f t="shared" si="77"/>
        <v>45396.666666660574</v>
      </c>
      <c r="AJ2515" s="33">
        <v>38.15</v>
      </c>
      <c r="AK2515" s="33">
        <f>MIN(CalcoliFV!$AN$7,CalcoliFV!$AO$7+MAX(0,180-AJ2515)+4)</f>
        <v>110</v>
      </c>
    </row>
    <row r="2516" spans="35:37" x14ac:dyDescent="0.3">
      <c r="AI2516" s="32">
        <f t="shared" si="77"/>
        <v>45396.708333327239</v>
      </c>
      <c r="AJ2516" s="33">
        <v>94.65</v>
      </c>
      <c r="AK2516" s="33">
        <f>MIN(CalcoliFV!$AN$7,CalcoliFV!$AO$7+MAX(0,180-AJ2516)+4)</f>
        <v>110</v>
      </c>
    </row>
    <row r="2517" spans="35:37" x14ac:dyDescent="0.3">
      <c r="AI2517" s="32">
        <f t="shared" si="77"/>
        <v>45396.749999993903</v>
      </c>
      <c r="AJ2517" s="33">
        <v>109.15</v>
      </c>
      <c r="AK2517" s="33">
        <f>MIN(CalcoliFV!$AN$7,CalcoliFV!$AO$7+MAX(0,180-AJ2517)+4)</f>
        <v>110</v>
      </c>
    </row>
    <row r="2518" spans="35:37" x14ac:dyDescent="0.3">
      <c r="AI2518" s="32">
        <f t="shared" si="77"/>
        <v>45396.791666660567</v>
      </c>
      <c r="AJ2518" s="33">
        <v>135</v>
      </c>
      <c r="AK2518" s="33">
        <f>MIN(CalcoliFV!$AN$7,CalcoliFV!$AO$7+MAX(0,180-AJ2518)+4)</f>
        <v>110</v>
      </c>
    </row>
    <row r="2519" spans="35:37" x14ac:dyDescent="0.3">
      <c r="AI2519" s="32">
        <f t="shared" si="77"/>
        <v>45396.833333327231</v>
      </c>
      <c r="AJ2519" s="33">
        <v>135.19999999999999</v>
      </c>
      <c r="AK2519" s="33">
        <f>MIN(CalcoliFV!$AN$7,CalcoliFV!$AO$7+MAX(0,180-AJ2519)+4)</f>
        <v>110</v>
      </c>
    </row>
    <row r="2520" spans="35:37" x14ac:dyDescent="0.3">
      <c r="AI2520" s="32">
        <f t="shared" si="77"/>
        <v>45396.874999993895</v>
      </c>
      <c r="AJ2520" s="33">
        <v>120</v>
      </c>
      <c r="AK2520" s="33">
        <f>MIN(CalcoliFV!$AN$7,CalcoliFV!$AO$7+MAX(0,180-AJ2520)+4)</f>
        <v>110</v>
      </c>
    </row>
    <row r="2521" spans="35:37" x14ac:dyDescent="0.3">
      <c r="AI2521" s="32">
        <f t="shared" si="77"/>
        <v>45396.91666666056</v>
      </c>
      <c r="AJ2521" s="33">
        <v>103.62</v>
      </c>
      <c r="AK2521" s="33">
        <f>MIN(CalcoliFV!$AN$7,CalcoliFV!$AO$7+MAX(0,180-AJ2521)+4)</f>
        <v>110</v>
      </c>
    </row>
    <row r="2522" spans="35:37" x14ac:dyDescent="0.3">
      <c r="AI2522" s="32">
        <f t="shared" si="77"/>
        <v>45396.958333327224</v>
      </c>
      <c r="AJ2522" s="33">
        <v>95.95</v>
      </c>
      <c r="AK2522" s="33">
        <f>MIN(CalcoliFV!$AN$7,CalcoliFV!$AO$7+MAX(0,180-AJ2522)+4)</f>
        <v>110</v>
      </c>
    </row>
    <row r="2523" spans="35:37" x14ac:dyDescent="0.3">
      <c r="AI2523" s="32">
        <f t="shared" si="77"/>
        <v>45396.999999993888</v>
      </c>
      <c r="AJ2523" s="33">
        <v>86</v>
      </c>
      <c r="AK2523" s="33">
        <f>MIN(CalcoliFV!$AN$7,CalcoliFV!$AO$7+MAX(0,180-AJ2523)+4)</f>
        <v>110</v>
      </c>
    </row>
    <row r="2524" spans="35:37" x14ac:dyDescent="0.3">
      <c r="AI2524" s="32">
        <f t="shared" si="77"/>
        <v>45397.041666660552</v>
      </c>
      <c r="AJ2524" s="33">
        <v>76.614310000000003</v>
      </c>
      <c r="AK2524" s="33">
        <f>MIN(CalcoliFV!$AN$7,CalcoliFV!$AO$7+MAX(0,180-AJ2524)+4)</f>
        <v>110</v>
      </c>
    </row>
    <row r="2525" spans="35:37" x14ac:dyDescent="0.3">
      <c r="AI2525" s="32">
        <f t="shared" si="77"/>
        <v>45397.083333327217</v>
      </c>
      <c r="AJ2525" s="33">
        <v>73.800529999999995</v>
      </c>
      <c r="AK2525" s="33">
        <f>MIN(CalcoliFV!$AN$7,CalcoliFV!$AO$7+MAX(0,180-AJ2525)+4)</f>
        <v>110</v>
      </c>
    </row>
    <row r="2526" spans="35:37" x14ac:dyDescent="0.3">
      <c r="AI2526" s="32">
        <f t="shared" si="77"/>
        <v>45397.124999993881</v>
      </c>
      <c r="AJ2526" s="33">
        <v>75.3</v>
      </c>
      <c r="AK2526" s="33">
        <f>MIN(CalcoliFV!$AN$7,CalcoliFV!$AO$7+MAX(0,180-AJ2526)+4)</f>
        <v>110</v>
      </c>
    </row>
    <row r="2527" spans="35:37" x14ac:dyDescent="0.3">
      <c r="AI2527" s="32">
        <f t="shared" si="77"/>
        <v>45397.166666660545</v>
      </c>
      <c r="AJ2527" s="33">
        <v>71.841660000000005</v>
      </c>
      <c r="AK2527" s="33">
        <f>MIN(CalcoliFV!$AN$7,CalcoliFV!$AO$7+MAX(0,180-AJ2527)+4)</f>
        <v>110</v>
      </c>
    </row>
    <row r="2528" spans="35:37" x14ac:dyDescent="0.3">
      <c r="AI2528" s="32">
        <f t="shared" si="77"/>
        <v>45397.208333327209</v>
      </c>
      <c r="AJ2528" s="33">
        <v>82.496340000000004</v>
      </c>
      <c r="AK2528" s="33">
        <f>MIN(CalcoliFV!$AN$7,CalcoliFV!$AO$7+MAX(0,180-AJ2528)+4)</f>
        <v>110</v>
      </c>
    </row>
    <row r="2529" spans="35:37" x14ac:dyDescent="0.3">
      <c r="AI2529" s="32">
        <f t="shared" si="77"/>
        <v>45397.249999993874</v>
      </c>
      <c r="AJ2529" s="33">
        <v>106.99</v>
      </c>
      <c r="AK2529" s="33">
        <f>MIN(CalcoliFV!$AN$7,CalcoliFV!$AO$7+MAX(0,180-AJ2529)+4)</f>
        <v>110</v>
      </c>
    </row>
    <row r="2530" spans="35:37" x14ac:dyDescent="0.3">
      <c r="AI2530" s="32">
        <f t="shared" si="77"/>
        <v>45397.291666660538</v>
      </c>
      <c r="AJ2530" s="33">
        <v>145.94999999999999</v>
      </c>
      <c r="AK2530" s="33">
        <f>MIN(CalcoliFV!$AN$7,CalcoliFV!$AO$7+MAX(0,180-AJ2530)+4)</f>
        <v>108.05000000000001</v>
      </c>
    </row>
    <row r="2531" spans="35:37" x14ac:dyDescent="0.3">
      <c r="AI2531" s="32">
        <f t="shared" si="77"/>
        <v>45397.333333327202</v>
      </c>
      <c r="AJ2531" s="33">
        <v>143.13432</v>
      </c>
      <c r="AK2531" s="33">
        <f>MIN(CalcoliFV!$AN$7,CalcoliFV!$AO$7+MAX(0,180-AJ2531)+4)</f>
        <v>110</v>
      </c>
    </row>
    <row r="2532" spans="35:37" x14ac:dyDescent="0.3">
      <c r="AI2532" s="32">
        <f t="shared" si="77"/>
        <v>45397.374999993866</v>
      </c>
      <c r="AJ2532" s="33">
        <v>103.72</v>
      </c>
      <c r="AK2532" s="33">
        <f>MIN(CalcoliFV!$AN$7,CalcoliFV!$AO$7+MAX(0,180-AJ2532)+4)</f>
        <v>110</v>
      </c>
    </row>
    <row r="2533" spans="35:37" x14ac:dyDescent="0.3">
      <c r="AI2533" s="32">
        <f t="shared" si="77"/>
        <v>45397.416666660531</v>
      </c>
      <c r="AJ2533" s="33">
        <v>94.62</v>
      </c>
      <c r="AK2533" s="33">
        <f>MIN(CalcoliFV!$AN$7,CalcoliFV!$AO$7+MAX(0,180-AJ2533)+4)</f>
        <v>110</v>
      </c>
    </row>
    <row r="2534" spans="35:37" x14ac:dyDescent="0.3">
      <c r="AI2534" s="32">
        <f t="shared" si="77"/>
        <v>45397.458333327195</v>
      </c>
      <c r="AJ2534" s="33">
        <v>82.37</v>
      </c>
      <c r="AK2534" s="33">
        <f>MIN(CalcoliFV!$AN$7,CalcoliFV!$AO$7+MAX(0,180-AJ2534)+4)</f>
        <v>110</v>
      </c>
    </row>
    <row r="2535" spans="35:37" x14ac:dyDescent="0.3">
      <c r="AI2535" s="32">
        <f t="shared" si="77"/>
        <v>45397.499999993859</v>
      </c>
      <c r="AJ2535" s="33">
        <v>69.5</v>
      </c>
      <c r="AK2535" s="33">
        <f>MIN(CalcoliFV!$AN$7,CalcoliFV!$AO$7+MAX(0,180-AJ2535)+4)</f>
        <v>110</v>
      </c>
    </row>
    <row r="2536" spans="35:37" x14ac:dyDescent="0.3">
      <c r="AI2536" s="32">
        <f t="shared" si="77"/>
        <v>45397.541666660523</v>
      </c>
      <c r="AJ2536" s="33">
        <v>61.04</v>
      </c>
      <c r="AK2536" s="33">
        <f>MIN(CalcoliFV!$AN$7,CalcoliFV!$AO$7+MAX(0,180-AJ2536)+4)</f>
        <v>110</v>
      </c>
    </row>
    <row r="2537" spans="35:37" x14ac:dyDescent="0.3">
      <c r="AI2537" s="32">
        <f t="shared" si="77"/>
        <v>45397.583333327188</v>
      </c>
      <c r="AJ2537" s="33">
        <v>70</v>
      </c>
      <c r="AK2537" s="33">
        <f>MIN(CalcoliFV!$AN$7,CalcoliFV!$AO$7+MAX(0,180-AJ2537)+4)</f>
        <v>110</v>
      </c>
    </row>
    <row r="2538" spans="35:37" x14ac:dyDescent="0.3">
      <c r="AI2538" s="32">
        <f t="shared" si="77"/>
        <v>45397.624999993852</v>
      </c>
      <c r="AJ2538" s="33">
        <v>75</v>
      </c>
      <c r="AK2538" s="33">
        <f>MIN(CalcoliFV!$AN$7,CalcoliFV!$AO$7+MAX(0,180-AJ2538)+4)</f>
        <v>110</v>
      </c>
    </row>
    <row r="2539" spans="35:37" x14ac:dyDescent="0.3">
      <c r="AI2539" s="32">
        <f t="shared" si="77"/>
        <v>45397.666666660516</v>
      </c>
      <c r="AJ2539" s="33">
        <v>84.999939999999995</v>
      </c>
      <c r="AK2539" s="33">
        <f>MIN(CalcoliFV!$AN$7,CalcoliFV!$AO$7+MAX(0,180-AJ2539)+4)</f>
        <v>110</v>
      </c>
    </row>
    <row r="2540" spans="35:37" x14ac:dyDescent="0.3">
      <c r="AI2540" s="32">
        <f t="shared" si="77"/>
        <v>45397.70833332718</v>
      </c>
      <c r="AJ2540" s="33">
        <v>90.1</v>
      </c>
      <c r="AK2540" s="33">
        <f>MIN(CalcoliFV!$AN$7,CalcoliFV!$AO$7+MAX(0,180-AJ2540)+4)</f>
        <v>110</v>
      </c>
    </row>
    <row r="2541" spans="35:37" x14ac:dyDescent="0.3">
      <c r="AI2541" s="32">
        <f t="shared" si="77"/>
        <v>45397.749999993845</v>
      </c>
      <c r="AJ2541" s="33">
        <v>96.64</v>
      </c>
      <c r="AK2541" s="33">
        <f>MIN(CalcoliFV!$AN$7,CalcoliFV!$AO$7+MAX(0,180-AJ2541)+4)</f>
        <v>110</v>
      </c>
    </row>
    <row r="2542" spans="35:37" x14ac:dyDescent="0.3">
      <c r="AI2542" s="32">
        <f t="shared" si="77"/>
        <v>45397.791666660509</v>
      </c>
      <c r="AJ2542" s="33">
        <v>127.6</v>
      </c>
      <c r="AK2542" s="33">
        <f>MIN(CalcoliFV!$AN$7,CalcoliFV!$AO$7+MAX(0,180-AJ2542)+4)</f>
        <v>110</v>
      </c>
    </row>
    <row r="2543" spans="35:37" x14ac:dyDescent="0.3">
      <c r="AI2543" s="32">
        <f t="shared" si="77"/>
        <v>45397.833333327173</v>
      </c>
      <c r="AJ2543" s="33">
        <v>126.23</v>
      </c>
      <c r="AK2543" s="33">
        <f>MIN(CalcoliFV!$AN$7,CalcoliFV!$AO$7+MAX(0,180-AJ2543)+4)</f>
        <v>110</v>
      </c>
    </row>
    <row r="2544" spans="35:37" x14ac:dyDescent="0.3">
      <c r="AI2544" s="32">
        <f t="shared" si="77"/>
        <v>45397.874999993837</v>
      </c>
      <c r="AJ2544" s="33">
        <v>102.41</v>
      </c>
      <c r="AK2544" s="33">
        <f>MIN(CalcoliFV!$AN$7,CalcoliFV!$AO$7+MAX(0,180-AJ2544)+4)</f>
        <v>110</v>
      </c>
    </row>
    <row r="2545" spans="35:37" x14ac:dyDescent="0.3">
      <c r="AI2545" s="32">
        <f t="shared" si="77"/>
        <v>45397.916666660502</v>
      </c>
      <c r="AJ2545" s="33">
        <v>95</v>
      </c>
      <c r="AK2545" s="33">
        <f>MIN(CalcoliFV!$AN$7,CalcoliFV!$AO$7+MAX(0,180-AJ2545)+4)</f>
        <v>110</v>
      </c>
    </row>
    <row r="2546" spans="35:37" x14ac:dyDescent="0.3">
      <c r="AI2546" s="32">
        <f t="shared" si="77"/>
        <v>45397.958333327166</v>
      </c>
      <c r="AJ2546" s="33">
        <v>87.74</v>
      </c>
      <c r="AK2546" s="33">
        <f>MIN(CalcoliFV!$AN$7,CalcoliFV!$AO$7+MAX(0,180-AJ2546)+4)</f>
        <v>110</v>
      </c>
    </row>
    <row r="2547" spans="35:37" x14ac:dyDescent="0.3">
      <c r="AI2547" s="32">
        <f t="shared" si="77"/>
        <v>45397.99999999383</v>
      </c>
      <c r="AJ2547" s="33">
        <v>73.89</v>
      </c>
      <c r="AK2547" s="33">
        <f>MIN(CalcoliFV!$AN$7,CalcoliFV!$AO$7+MAX(0,180-AJ2547)+4)</f>
        <v>110</v>
      </c>
    </row>
    <row r="2548" spans="35:37" x14ac:dyDescent="0.3">
      <c r="AI2548" s="32">
        <f t="shared" si="77"/>
        <v>45398.041666660494</v>
      </c>
      <c r="AJ2548" s="33">
        <v>48.759749999999997</v>
      </c>
      <c r="AK2548" s="33">
        <f>MIN(CalcoliFV!$AN$7,CalcoliFV!$AO$7+MAX(0,180-AJ2548)+4)</f>
        <v>110</v>
      </c>
    </row>
    <row r="2549" spans="35:37" x14ac:dyDescent="0.3">
      <c r="AI2549" s="32">
        <f t="shared" si="77"/>
        <v>45398.083333327158</v>
      </c>
      <c r="AJ2549" s="33">
        <v>55</v>
      </c>
      <c r="AK2549" s="33">
        <f>MIN(CalcoliFV!$AN$7,CalcoliFV!$AO$7+MAX(0,180-AJ2549)+4)</f>
        <v>110</v>
      </c>
    </row>
    <row r="2550" spans="35:37" x14ac:dyDescent="0.3">
      <c r="AI2550" s="32">
        <f t="shared" si="77"/>
        <v>45398.124999993823</v>
      </c>
      <c r="AJ2550" s="33">
        <v>55</v>
      </c>
      <c r="AK2550" s="33">
        <f>MIN(CalcoliFV!$AN$7,CalcoliFV!$AO$7+MAX(0,180-AJ2550)+4)</f>
        <v>110</v>
      </c>
    </row>
    <row r="2551" spans="35:37" x14ac:dyDescent="0.3">
      <c r="AI2551" s="32">
        <f t="shared" si="77"/>
        <v>45398.166666660487</v>
      </c>
      <c r="AJ2551" s="33">
        <v>55.806890000000003</v>
      </c>
      <c r="AK2551" s="33">
        <f>MIN(CalcoliFV!$AN$7,CalcoliFV!$AO$7+MAX(0,180-AJ2551)+4)</f>
        <v>110</v>
      </c>
    </row>
    <row r="2552" spans="35:37" x14ac:dyDescent="0.3">
      <c r="AI2552" s="32">
        <f t="shared" si="77"/>
        <v>45398.208333327151</v>
      </c>
      <c r="AJ2552" s="33">
        <v>62.719970000000004</v>
      </c>
      <c r="AK2552" s="33">
        <f>MIN(CalcoliFV!$AN$7,CalcoliFV!$AO$7+MAX(0,180-AJ2552)+4)</f>
        <v>110</v>
      </c>
    </row>
    <row r="2553" spans="35:37" x14ac:dyDescent="0.3">
      <c r="AI2553" s="32">
        <f t="shared" si="77"/>
        <v>45398.249999993815</v>
      </c>
      <c r="AJ2553" s="33">
        <v>95</v>
      </c>
      <c r="AK2553" s="33">
        <f>MIN(CalcoliFV!$AN$7,CalcoliFV!$AO$7+MAX(0,180-AJ2553)+4)</f>
        <v>110</v>
      </c>
    </row>
    <row r="2554" spans="35:37" x14ac:dyDescent="0.3">
      <c r="AI2554" s="32">
        <f t="shared" si="77"/>
        <v>45398.29166666048</v>
      </c>
      <c r="AJ2554" s="33">
        <v>106.36</v>
      </c>
      <c r="AK2554" s="33">
        <f>MIN(CalcoliFV!$AN$7,CalcoliFV!$AO$7+MAX(0,180-AJ2554)+4)</f>
        <v>110</v>
      </c>
    </row>
    <row r="2555" spans="35:37" x14ac:dyDescent="0.3">
      <c r="AI2555" s="32">
        <f t="shared" si="77"/>
        <v>45398.333333327144</v>
      </c>
      <c r="AJ2555" s="33">
        <v>120.43</v>
      </c>
      <c r="AK2555" s="33">
        <f>MIN(CalcoliFV!$AN$7,CalcoliFV!$AO$7+MAX(0,180-AJ2555)+4)</f>
        <v>110</v>
      </c>
    </row>
    <row r="2556" spans="35:37" x14ac:dyDescent="0.3">
      <c r="AI2556" s="32">
        <f t="shared" si="77"/>
        <v>45398.374999993808</v>
      </c>
      <c r="AJ2556" s="33">
        <v>96.58</v>
      </c>
      <c r="AK2556" s="33">
        <f>MIN(CalcoliFV!$AN$7,CalcoliFV!$AO$7+MAX(0,180-AJ2556)+4)</f>
        <v>110</v>
      </c>
    </row>
    <row r="2557" spans="35:37" x14ac:dyDescent="0.3">
      <c r="AI2557" s="32">
        <f t="shared" si="77"/>
        <v>45398.416666660472</v>
      </c>
      <c r="AJ2557" s="33">
        <v>75</v>
      </c>
      <c r="AK2557" s="33">
        <f>MIN(CalcoliFV!$AN$7,CalcoliFV!$AO$7+MAX(0,180-AJ2557)+4)</f>
        <v>110</v>
      </c>
    </row>
    <row r="2558" spans="35:37" x14ac:dyDescent="0.3">
      <c r="AI2558" s="32">
        <f t="shared" si="77"/>
        <v>45398.458333327137</v>
      </c>
      <c r="AJ2558" s="33">
        <v>62.37</v>
      </c>
      <c r="AK2558" s="33">
        <f>MIN(CalcoliFV!$AN$7,CalcoliFV!$AO$7+MAX(0,180-AJ2558)+4)</f>
        <v>110</v>
      </c>
    </row>
    <row r="2559" spans="35:37" x14ac:dyDescent="0.3">
      <c r="AI2559" s="32">
        <f t="shared" si="77"/>
        <v>45398.499999993801</v>
      </c>
      <c r="AJ2559" s="33">
        <v>40</v>
      </c>
      <c r="AK2559" s="33">
        <f>MIN(CalcoliFV!$AN$7,CalcoliFV!$AO$7+MAX(0,180-AJ2559)+4)</f>
        <v>110</v>
      </c>
    </row>
    <row r="2560" spans="35:37" x14ac:dyDescent="0.3">
      <c r="AI2560" s="32">
        <f t="shared" si="77"/>
        <v>45398.541666660465</v>
      </c>
      <c r="AJ2560" s="33">
        <v>40</v>
      </c>
      <c r="AK2560" s="33">
        <f>MIN(CalcoliFV!$AN$7,CalcoliFV!$AO$7+MAX(0,180-AJ2560)+4)</f>
        <v>110</v>
      </c>
    </row>
    <row r="2561" spans="35:37" x14ac:dyDescent="0.3">
      <c r="AI2561" s="32">
        <f t="shared" si="77"/>
        <v>45398.583333327129</v>
      </c>
      <c r="AJ2561" s="33">
        <v>44.056710000000002</v>
      </c>
      <c r="AK2561" s="33">
        <f>MIN(CalcoliFV!$AN$7,CalcoliFV!$AO$7+MAX(0,180-AJ2561)+4)</f>
        <v>110</v>
      </c>
    </row>
    <row r="2562" spans="35:37" x14ac:dyDescent="0.3">
      <c r="AI2562" s="32">
        <f t="shared" si="77"/>
        <v>45398.624999993794</v>
      </c>
      <c r="AJ2562" s="33">
        <v>55</v>
      </c>
      <c r="AK2562" s="33">
        <f>MIN(CalcoliFV!$AN$7,CalcoliFV!$AO$7+MAX(0,180-AJ2562)+4)</f>
        <v>110</v>
      </c>
    </row>
    <row r="2563" spans="35:37" x14ac:dyDescent="0.3">
      <c r="AI2563" s="32">
        <f t="shared" si="77"/>
        <v>45398.666666660458</v>
      </c>
      <c r="AJ2563" s="33">
        <v>66.613910000000004</v>
      </c>
      <c r="AK2563" s="33">
        <f>MIN(CalcoliFV!$AN$7,CalcoliFV!$AO$7+MAX(0,180-AJ2563)+4)</f>
        <v>110</v>
      </c>
    </row>
    <row r="2564" spans="35:37" x14ac:dyDescent="0.3">
      <c r="AI2564" s="32">
        <f t="shared" si="77"/>
        <v>45398.708333327122</v>
      </c>
      <c r="AJ2564" s="33">
        <v>80.240669999999994</v>
      </c>
      <c r="AK2564" s="33">
        <f>MIN(CalcoliFV!$AN$7,CalcoliFV!$AO$7+MAX(0,180-AJ2564)+4)</f>
        <v>110</v>
      </c>
    </row>
    <row r="2565" spans="35:37" x14ac:dyDescent="0.3">
      <c r="AI2565" s="32">
        <f t="shared" ref="AI2565:AI2628" si="78">AI2564+1/24</f>
        <v>45398.749999993786</v>
      </c>
      <c r="AJ2565" s="33">
        <v>94.97</v>
      </c>
      <c r="AK2565" s="33">
        <f>MIN(CalcoliFV!$AN$7,CalcoliFV!$AO$7+MAX(0,180-AJ2565)+4)</f>
        <v>110</v>
      </c>
    </row>
    <row r="2566" spans="35:37" x14ac:dyDescent="0.3">
      <c r="AI2566" s="32">
        <f t="shared" si="78"/>
        <v>45398.791666660451</v>
      </c>
      <c r="AJ2566" s="33">
        <v>113.65</v>
      </c>
      <c r="AK2566" s="33">
        <f>MIN(CalcoliFV!$AN$7,CalcoliFV!$AO$7+MAX(0,180-AJ2566)+4)</f>
        <v>110</v>
      </c>
    </row>
    <row r="2567" spans="35:37" x14ac:dyDescent="0.3">
      <c r="AI2567" s="32">
        <f t="shared" si="78"/>
        <v>45398.833333327115</v>
      </c>
      <c r="AJ2567" s="33">
        <v>122.52</v>
      </c>
      <c r="AK2567" s="33">
        <f>MIN(CalcoliFV!$AN$7,CalcoliFV!$AO$7+MAX(0,180-AJ2567)+4)</f>
        <v>110</v>
      </c>
    </row>
    <row r="2568" spans="35:37" x14ac:dyDescent="0.3">
      <c r="AI2568" s="32">
        <f t="shared" si="78"/>
        <v>45398.874999993779</v>
      </c>
      <c r="AJ2568" s="33">
        <v>98.76</v>
      </c>
      <c r="AK2568" s="33">
        <f>MIN(CalcoliFV!$AN$7,CalcoliFV!$AO$7+MAX(0,180-AJ2568)+4)</f>
        <v>110</v>
      </c>
    </row>
    <row r="2569" spans="35:37" x14ac:dyDescent="0.3">
      <c r="AI2569" s="32">
        <f t="shared" si="78"/>
        <v>45398.916666660443</v>
      </c>
      <c r="AJ2569" s="33">
        <v>93</v>
      </c>
      <c r="AK2569" s="33">
        <f>MIN(CalcoliFV!$AN$7,CalcoliFV!$AO$7+MAX(0,180-AJ2569)+4)</f>
        <v>110</v>
      </c>
    </row>
    <row r="2570" spans="35:37" x14ac:dyDescent="0.3">
      <c r="AI2570" s="32">
        <f t="shared" si="78"/>
        <v>45398.958333327108</v>
      </c>
      <c r="AJ2570" s="33">
        <v>80.400000000000006</v>
      </c>
      <c r="AK2570" s="33">
        <f>MIN(CalcoliFV!$AN$7,CalcoliFV!$AO$7+MAX(0,180-AJ2570)+4)</f>
        <v>110</v>
      </c>
    </row>
    <row r="2571" spans="35:37" x14ac:dyDescent="0.3">
      <c r="AI2571" s="32">
        <f t="shared" si="78"/>
        <v>45398.999999993772</v>
      </c>
      <c r="AJ2571" s="33">
        <v>90</v>
      </c>
      <c r="AK2571" s="33">
        <f>MIN(CalcoliFV!$AN$7,CalcoliFV!$AO$7+MAX(0,180-AJ2571)+4)</f>
        <v>110</v>
      </c>
    </row>
    <row r="2572" spans="35:37" x14ac:dyDescent="0.3">
      <c r="AI2572" s="32">
        <f t="shared" si="78"/>
        <v>45399.041666660436</v>
      </c>
      <c r="AJ2572" s="33">
        <v>90</v>
      </c>
      <c r="AK2572" s="33">
        <f>MIN(CalcoliFV!$AN$7,CalcoliFV!$AO$7+MAX(0,180-AJ2572)+4)</f>
        <v>110</v>
      </c>
    </row>
    <row r="2573" spans="35:37" x14ac:dyDescent="0.3">
      <c r="AI2573" s="32">
        <f t="shared" si="78"/>
        <v>45399.0833333271</v>
      </c>
      <c r="AJ2573" s="33">
        <v>90</v>
      </c>
      <c r="AK2573" s="33">
        <f>MIN(CalcoliFV!$AN$7,CalcoliFV!$AO$7+MAX(0,180-AJ2573)+4)</f>
        <v>110</v>
      </c>
    </row>
    <row r="2574" spans="35:37" x14ac:dyDescent="0.3">
      <c r="AI2574" s="32">
        <f t="shared" si="78"/>
        <v>45399.124999993765</v>
      </c>
      <c r="AJ2574" s="33">
        <v>90</v>
      </c>
      <c r="AK2574" s="33">
        <f>MIN(CalcoliFV!$AN$7,CalcoliFV!$AO$7+MAX(0,180-AJ2574)+4)</f>
        <v>110</v>
      </c>
    </row>
    <row r="2575" spans="35:37" x14ac:dyDescent="0.3">
      <c r="AI2575" s="32">
        <f t="shared" si="78"/>
        <v>45399.166666660429</v>
      </c>
      <c r="AJ2575" s="33">
        <v>89.67</v>
      </c>
      <c r="AK2575" s="33">
        <f>MIN(CalcoliFV!$AN$7,CalcoliFV!$AO$7+MAX(0,180-AJ2575)+4)</f>
        <v>110</v>
      </c>
    </row>
    <row r="2576" spans="35:37" x14ac:dyDescent="0.3">
      <c r="AI2576" s="32">
        <f t="shared" si="78"/>
        <v>45399.208333327093</v>
      </c>
      <c r="AJ2576" s="33">
        <v>90.1</v>
      </c>
      <c r="AK2576" s="33">
        <f>MIN(CalcoliFV!$AN$7,CalcoliFV!$AO$7+MAX(0,180-AJ2576)+4)</f>
        <v>110</v>
      </c>
    </row>
    <row r="2577" spans="35:37" x14ac:dyDescent="0.3">
      <c r="AI2577" s="32">
        <f t="shared" si="78"/>
        <v>45399.249999993757</v>
      </c>
      <c r="AJ2577" s="33">
        <v>109.81</v>
      </c>
      <c r="AK2577" s="33">
        <f>MIN(CalcoliFV!$AN$7,CalcoliFV!$AO$7+MAX(0,180-AJ2577)+4)</f>
        <v>110</v>
      </c>
    </row>
    <row r="2578" spans="35:37" x14ac:dyDescent="0.3">
      <c r="AI2578" s="32">
        <f t="shared" si="78"/>
        <v>45399.291666660421</v>
      </c>
      <c r="AJ2578" s="33">
        <v>140</v>
      </c>
      <c r="AK2578" s="33">
        <f>MIN(CalcoliFV!$AN$7,CalcoliFV!$AO$7+MAX(0,180-AJ2578)+4)</f>
        <v>110</v>
      </c>
    </row>
    <row r="2579" spans="35:37" x14ac:dyDescent="0.3">
      <c r="AI2579" s="32">
        <f t="shared" si="78"/>
        <v>45399.333333327086</v>
      </c>
      <c r="AJ2579" s="33">
        <v>131.61000000000001</v>
      </c>
      <c r="AK2579" s="33">
        <f>MIN(CalcoliFV!$AN$7,CalcoliFV!$AO$7+MAX(0,180-AJ2579)+4)</f>
        <v>110</v>
      </c>
    </row>
    <row r="2580" spans="35:37" x14ac:dyDescent="0.3">
      <c r="AI2580" s="32">
        <f t="shared" si="78"/>
        <v>45399.37499999375</v>
      </c>
      <c r="AJ2580" s="33">
        <v>108.04</v>
      </c>
      <c r="AK2580" s="33">
        <f>MIN(CalcoliFV!$AN$7,CalcoliFV!$AO$7+MAX(0,180-AJ2580)+4)</f>
        <v>110</v>
      </c>
    </row>
    <row r="2581" spans="35:37" x14ac:dyDescent="0.3">
      <c r="AI2581" s="32">
        <f t="shared" si="78"/>
        <v>45399.416666660414</v>
      </c>
      <c r="AJ2581" s="33">
        <v>105.26</v>
      </c>
      <c r="AK2581" s="33">
        <f>MIN(CalcoliFV!$AN$7,CalcoliFV!$AO$7+MAX(0,180-AJ2581)+4)</f>
        <v>110</v>
      </c>
    </row>
    <row r="2582" spans="35:37" x14ac:dyDescent="0.3">
      <c r="AI2582" s="32">
        <f t="shared" si="78"/>
        <v>45399.458333327078</v>
      </c>
      <c r="AJ2582" s="33">
        <v>104.28</v>
      </c>
      <c r="AK2582" s="33">
        <f>MIN(CalcoliFV!$AN$7,CalcoliFV!$AO$7+MAX(0,180-AJ2582)+4)</f>
        <v>110</v>
      </c>
    </row>
    <row r="2583" spans="35:37" x14ac:dyDescent="0.3">
      <c r="AI2583" s="32">
        <f t="shared" si="78"/>
        <v>45399.499999993743</v>
      </c>
      <c r="AJ2583" s="33">
        <v>90</v>
      </c>
      <c r="AK2583" s="33">
        <f>MIN(CalcoliFV!$AN$7,CalcoliFV!$AO$7+MAX(0,180-AJ2583)+4)</f>
        <v>110</v>
      </c>
    </row>
    <row r="2584" spans="35:37" x14ac:dyDescent="0.3">
      <c r="AI2584" s="32">
        <f t="shared" si="78"/>
        <v>45399.541666660407</v>
      </c>
      <c r="AJ2584" s="33">
        <v>85.33</v>
      </c>
      <c r="AK2584" s="33">
        <f>MIN(CalcoliFV!$AN$7,CalcoliFV!$AO$7+MAX(0,180-AJ2584)+4)</f>
        <v>110</v>
      </c>
    </row>
    <row r="2585" spans="35:37" x14ac:dyDescent="0.3">
      <c r="AI2585" s="32">
        <f t="shared" si="78"/>
        <v>45399.583333327071</v>
      </c>
      <c r="AJ2585" s="33">
        <v>92.2</v>
      </c>
      <c r="AK2585" s="33">
        <f>MIN(CalcoliFV!$AN$7,CalcoliFV!$AO$7+MAX(0,180-AJ2585)+4)</f>
        <v>110</v>
      </c>
    </row>
    <row r="2586" spans="35:37" x14ac:dyDescent="0.3">
      <c r="AI2586" s="32">
        <f t="shared" si="78"/>
        <v>45399.624999993735</v>
      </c>
      <c r="AJ2586" s="33">
        <v>101.99</v>
      </c>
      <c r="AK2586" s="33">
        <f>MIN(CalcoliFV!$AN$7,CalcoliFV!$AO$7+MAX(0,180-AJ2586)+4)</f>
        <v>110</v>
      </c>
    </row>
    <row r="2587" spans="35:37" x14ac:dyDescent="0.3">
      <c r="AI2587" s="32">
        <f t="shared" si="78"/>
        <v>45399.6666666604</v>
      </c>
      <c r="AJ2587" s="33">
        <v>101</v>
      </c>
      <c r="AK2587" s="33">
        <f>MIN(CalcoliFV!$AN$7,CalcoliFV!$AO$7+MAX(0,180-AJ2587)+4)</f>
        <v>110</v>
      </c>
    </row>
    <row r="2588" spans="35:37" x14ac:dyDescent="0.3">
      <c r="AI2588" s="32">
        <f t="shared" si="78"/>
        <v>45399.708333327064</v>
      </c>
      <c r="AJ2588" s="33">
        <v>104.28</v>
      </c>
      <c r="AK2588" s="33">
        <f>MIN(CalcoliFV!$AN$7,CalcoliFV!$AO$7+MAX(0,180-AJ2588)+4)</f>
        <v>110</v>
      </c>
    </row>
    <row r="2589" spans="35:37" x14ac:dyDescent="0.3">
      <c r="AI2589" s="32">
        <f t="shared" si="78"/>
        <v>45399.749999993728</v>
      </c>
      <c r="AJ2589" s="33">
        <v>108.34</v>
      </c>
      <c r="AK2589" s="33">
        <f>MIN(CalcoliFV!$AN$7,CalcoliFV!$AO$7+MAX(0,180-AJ2589)+4)</f>
        <v>110</v>
      </c>
    </row>
    <row r="2590" spans="35:37" x14ac:dyDescent="0.3">
      <c r="AI2590" s="32">
        <f t="shared" si="78"/>
        <v>45399.791666660392</v>
      </c>
      <c r="AJ2590" s="33">
        <v>146.1</v>
      </c>
      <c r="AK2590" s="33">
        <f>MIN(CalcoliFV!$AN$7,CalcoliFV!$AO$7+MAX(0,180-AJ2590)+4)</f>
        <v>107.9</v>
      </c>
    </row>
    <row r="2591" spans="35:37" x14ac:dyDescent="0.3">
      <c r="AI2591" s="32">
        <f t="shared" si="78"/>
        <v>45399.833333327057</v>
      </c>
      <c r="AJ2591" s="33">
        <v>151.62</v>
      </c>
      <c r="AK2591" s="33">
        <f>MIN(CalcoliFV!$AN$7,CalcoliFV!$AO$7+MAX(0,180-AJ2591)+4)</f>
        <v>102.38</v>
      </c>
    </row>
    <row r="2592" spans="35:37" x14ac:dyDescent="0.3">
      <c r="AI2592" s="32">
        <f t="shared" si="78"/>
        <v>45399.874999993721</v>
      </c>
      <c r="AJ2592" s="33">
        <v>125</v>
      </c>
      <c r="AK2592" s="33">
        <f>MIN(CalcoliFV!$AN$7,CalcoliFV!$AO$7+MAX(0,180-AJ2592)+4)</f>
        <v>110</v>
      </c>
    </row>
    <row r="2593" spans="35:37" x14ac:dyDescent="0.3">
      <c r="AI2593" s="32">
        <f t="shared" si="78"/>
        <v>45399.916666660385</v>
      </c>
      <c r="AJ2593" s="33">
        <v>106.9</v>
      </c>
      <c r="AK2593" s="33">
        <f>MIN(CalcoliFV!$AN$7,CalcoliFV!$AO$7+MAX(0,180-AJ2593)+4)</f>
        <v>110</v>
      </c>
    </row>
    <row r="2594" spans="35:37" x14ac:dyDescent="0.3">
      <c r="AI2594" s="32">
        <f t="shared" si="78"/>
        <v>45399.958333327049</v>
      </c>
      <c r="AJ2594" s="33">
        <v>100.9</v>
      </c>
      <c r="AK2594" s="33">
        <f>MIN(CalcoliFV!$AN$7,CalcoliFV!$AO$7+MAX(0,180-AJ2594)+4)</f>
        <v>110</v>
      </c>
    </row>
    <row r="2595" spans="35:37" x14ac:dyDescent="0.3">
      <c r="AI2595" s="32">
        <f t="shared" si="78"/>
        <v>45399.999999993714</v>
      </c>
      <c r="AJ2595" s="33">
        <v>93.57</v>
      </c>
      <c r="AK2595" s="33">
        <f>MIN(CalcoliFV!$AN$7,CalcoliFV!$AO$7+MAX(0,180-AJ2595)+4)</f>
        <v>110</v>
      </c>
    </row>
    <row r="2596" spans="35:37" x14ac:dyDescent="0.3">
      <c r="AI2596" s="32">
        <f t="shared" si="78"/>
        <v>45400.041666660378</v>
      </c>
      <c r="AJ2596" s="33">
        <v>87.1</v>
      </c>
      <c r="AK2596" s="33">
        <f>MIN(CalcoliFV!$AN$7,CalcoliFV!$AO$7+MAX(0,180-AJ2596)+4)</f>
        <v>110</v>
      </c>
    </row>
    <row r="2597" spans="35:37" x14ac:dyDescent="0.3">
      <c r="AI2597" s="32">
        <f t="shared" si="78"/>
        <v>45400.083333327042</v>
      </c>
      <c r="AJ2597" s="33">
        <v>86.48</v>
      </c>
      <c r="AK2597" s="33">
        <f>MIN(CalcoliFV!$AN$7,CalcoliFV!$AO$7+MAX(0,180-AJ2597)+4)</f>
        <v>110</v>
      </c>
    </row>
    <row r="2598" spans="35:37" x14ac:dyDescent="0.3">
      <c r="AI2598" s="32">
        <f t="shared" si="78"/>
        <v>45400.124999993706</v>
      </c>
      <c r="AJ2598" s="33">
        <v>87.76</v>
      </c>
      <c r="AK2598" s="33">
        <f>MIN(CalcoliFV!$AN$7,CalcoliFV!$AO$7+MAX(0,180-AJ2598)+4)</f>
        <v>110</v>
      </c>
    </row>
    <row r="2599" spans="35:37" x14ac:dyDescent="0.3">
      <c r="AI2599" s="32">
        <f t="shared" si="78"/>
        <v>45400.166666660371</v>
      </c>
      <c r="AJ2599" s="33">
        <v>88</v>
      </c>
      <c r="AK2599" s="33">
        <f>MIN(CalcoliFV!$AN$7,CalcoliFV!$AO$7+MAX(0,180-AJ2599)+4)</f>
        <v>110</v>
      </c>
    </row>
    <row r="2600" spans="35:37" x14ac:dyDescent="0.3">
      <c r="AI2600" s="32">
        <f t="shared" si="78"/>
        <v>45400.208333327035</v>
      </c>
      <c r="AJ2600" s="33">
        <v>99.76</v>
      </c>
      <c r="AK2600" s="33">
        <f>MIN(CalcoliFV!$AN$7,CalcoliFV!$AO$7+MAX(0,180-AJ2600)+4)</f>
        <v>110</v>
      </c>
    </row>
    <row r="2601" spans="35:37" x14ac:dyDescent="0.3">
      <c r="AI2601" s="32">
        <f t="shared" si="78"/>
        <v>45400.249999993699</v>
      </c>
      <c r="AJ2601" s="33">
        <v>120.66</v>
      </c>
      <c r="AK2601" s="33">
        <f>MIN(CalcoliFV!$AN$7,CalcoliFV!$AO$7+MAX(0,180-AJ2601)+4)</f>
        <v>110</v>
      </c>
    </row>
    <row r="2602" spans="35:37" x14ac:dyDescent="0.3">
      <c r="AI2602" s="32">
        <f t="shared" si="78"/>
        <v>45400.291666660363</v>
      </c>
      <c r="AJ2602" s="33">
        <v>155</v>
      </c>
      <c r="AK2602" s="33">
        <f>MIN(CalcoliFV!$AN$7,CalcoliFV!$AO$7+MAX(0,180-AJ2602)+4)</f>
        <v>99</v>
      </c>
    </row>
    <row r="2603" spans="35:37" x14ac:dyDescent="0.3">
      <c r="AI2603" s="32">
        <f t="shared" si="78"/>
        <v>45400.333333327028</v>
      </c>
      <c r="AJ2603" s="33">
        <v>152.85</v>
      </c>
      <c r="AK2603" s="33">
        <f>MIN(CalcoliFV!$AN$7,CalcoliFV!$AO$7+MAX(0,180-AJ2603)+4)</f>
        <v>101.15</v>
      </c>
    </row>
    <row r="2604" spans="35:37" x14ac:dyDescent="0.3">
      <c r="AI2604" s="32">
        <f t="shared" si="78"/>
        <v>45400.374999993692</v>
      </c>
      <c r="AJ2604" s="33">
        <v>114.41</v>
      </c>
      <c r="AK2604" s="33">
        <f>MIN(CalcoliFV!$AN$7,CalcoliFV!$AO$7+MAX(0,180-AJ2604)+4)</f>
        <v>110</v>
      </c>
    </row>
    <row r="2605" spans="35:37" x14ac:dyDescent="0.3">
      <c r="AI2605" s="32">
        <f t="shared" si="78"/>
        <v>45400.416666660356</v>
      </c>
      <c r="AJ2605" s="33">
        <v>103.85</v>
      </c>
      <c r="AK2605" s="33">
        <f>MIN(CalcoliFV!$AN$7,CalcoliFV!$AO$7+MAX(0,180-AJ2605)+4)</f>
        <v>110</v>
      </c>
    </row>
    <row r="2606" spans="35:37" x14ac:dyDescent="0.3">
      <c r="AI2606" s="32">
        <f t="shared" si="78"/>
        <v>45400.45833332702</v>
      </c>
      <c r="AJ2606" s="33">
        <v>94.45</v>
      </c>
      <c r="AK2606" s="33">
        <f>MIN(CalcoliFV!$AN$7,CalcoliFV!$AO$7+MAX(0,180-AJ2606)+4)</f>
        <v>110</v>
      </c>
    </row>
    <row r="2607" spans="35:37" x14ac:dyDescent="0.3">
      <c r="AI2607" s="32">
        <f t="shared" si="78"/>
        <v>45400.499999993684</v>
      </c>
      <c r="AJ2607" s="33">
        <v>87.76</v>
      </c>
      <c r="AK2607" s="33">
        <f>MIN(CalcoliFV!$AN$7,CalcoliFV!$AO$7+MAX(0,180-AJ2607)+4)</f>
        <v>110</v>
      </c>
    </row>
    <row r="2608" spans="35:37" x14ac:dyDescent="0.3">
      <c r="AI2608" s="32">
        <f t="shared" si="78"/>
        <v>45400.541666660349</v>
      </c>
      <c r="AJ2608" s="33">
        <v>93</v>
      </c>
      <c r="AK2608" s="33">
        <f>MIN(CalcoliFV!$AN$7,CalcoliFV!$AO$7+MAX(0,180-AJ2608)+4)</f>
        <v>110</v>
      </c>
    </row>
    <row r="2609" spans="35:37" x14ac:dyDescent="0.3">
      <c r="AI2609" s="32">
        <f t="shared" si="78"/>
        <v>45400.583333327013</v>
      </c>
      <c r="AJ2609" s="33">
        <v>90.1</v>
      </c>
      <c r="AK2609" s="33">
        <f>MIN(CalcoliFV!$AN$7,CalcoliFV!$AO$7+MAX(0,180-AJ2609)+4)</f>
        <v>110</v>
      </c>
    </row>
    <row r="2610" spans="35:37" x14ac:dyDescent="0.3">
      <c r="AI2610" s="32">
        <f t="shared" si="78"/>
        <v>45400.624999993677</v>
      </c>
      <c r="AJ2610" s="33">
        <v>103.85</v>
      </c>
      <c r="AK2610" s="33">
        <f>MIN(CalcoliFV!$AN$7,CalcoliFV!$AO$7+MAX(0,180-AJ2610)+4)</f>
        <v>110</v>
      </c>
    </row>
    <row r="2611" spans="35:37" x14ac:dyDescent="0.3">
      <c r="AI2611" s="32">
        <f t="shared" si="78"/>
        <v>45400.666666660341</v>
      </c>
      <c r="AJ2611" s="33">
        <v>104.99</v>
      </c>
      <c r="AK2611" s="33">
        <f>MIN(CalcoliFV!$AN$7,CalcoliFV!$AO$7+MAX(0,180-AJ2611)+4)</f>
        <v>110</v>
      </c>
    </row>
    <row r="2612" spans="35:37" x14ac:dyDescent="0.3">
      <c r="AI2612" s="32">
        <f t="shared" si="78"/>
        <v>45400.708333327006</v>
      </c>
      <c r="AJ2612" s="33">
        <v>105.9</v>
      </c>
      <c r="AK2612" s="33">
        <f>MIN(CalcoliFV!$AN$7,CalcoliFV!$AO$7+MAX(0,180-AJ2612)+4)</f>
        <v>110</v>
      </c>
    </row>
    <row r="2613" spans="35:37" x14ac:dyDescent="0.3">
      <c r="AI2613" s="32">
        <f t="shared" si="78"/>
        <v>45400.74999999367</v>
      </c>
      <c r="AJ2613" s="33">
        <v>108.23</v>
      </c>
      <c r="AK2613" s="33">
        <f>MIN(CalcoliFV!$AN$7,CalcoliFV!$AO$7+MAX(0,180-AJ2613)+4)</f>
        <v>110</v>
      </c>
    </row>
    <row r="2614" spans="35:37" x14ac:dyDescent="0.3">
      <c r="AI2614" s="32">
        <f t="shared" si="78"/>
        <v>45400.791666660334</v>
      </c>
      <c r="AJ2614" s="33">
        <v>146.21</v>
      </c>
      <c r="AK2614" s="33">
        <f>MIN(CalcoliFV!$AN$7,CalcoliFV!$AO$7+MAX(0,180-AJ2614)+4)</f>
        <v>107.78999999999999</v>
      </c>
    </row>
    <row r="2615" spans="35:37" x14ac:dyDescent="0.3">
      <c r="AI2615" s="32">
        <f t="shared" si="78"/>
        <v>45400.833333326998</v>
      </c>
      <c r="AJ2615" s="33">
        <v>151.12</v>
      </c>
      <c r="AK2615" s="33">
        <f>MIN(CalcoliFV!$AN$7,CalcoliFV!$AO$7+MAX(0,180-AJ2615)+4)</f>
        <v>102.88</v>
      </c>
    </row>
    <row r="2616" spans="35:37" x14ac:dyDescent="0.3">
      <c r="AI2616" s="32">
        <f t="shared" si="78"/>
        <v>45400.874999993663</v>
      </c>
      <c r="AJ2616" s="33">
        <v>129.94999999999999</v>
      </c>
      <c r="AK2616" s="33">
        <f>MIN(CalcoliFV!$AN$7,CalcoliFV!$AO$7+MAX(0,180-AJ2616)+4)</f>
        <v>110</v>
      </c>
    </row>
    <row r="2617" spans="35:37" x14ac:dyDescent="0.3">
      <c r="AI2617" s="32">
        <f t="shared" si="78"/>
        <v>45400.916666660327</v>
      </c>
      <c r="AJ2617" s="33">
        <v>107</v>
      </c>
      <c r="AK2617" s="33">
        <f>MIN(CalcoliFV!$AN$7,CalcoliFV!$AO$7+MAX(0,180-AJ2617)+4)</f>
        <v>110</v>
      </c>
    </row>
    <row r="2618" spans="35:37" x14ac:dyDescent="0.3">
      <c r="AI2618" s="32">
        <f t="shared" si="78"/>
        <v>45400.958333326991</v>
      </c>
      <c r="AJ2618" s="33">
        <v>104.99</v>
      </c>
      <c r="AK2618" s="33">
        <f>MIN(CalcoliFV!$AN$7,CalcoliFV!$AO$7+MAX(0,180-AJ2618)+4)</f>
        <v>110</v>
      </c>
    </row>
    <row r="2619" spans="35:37" x14ac:dyDescent="0.3">
      <c r="AI2619" s="32">
        <f t="shared" si="78"/>
        <v>45400.999999993655</v>
      </c>
      <c r="AJ2619" s="33">
        <v>90.49</v>
      </c>
      <c r="AK2619" s="33">
        <f>MIN(CalcoliFV!$AN$7,CalcoliFV!$AO$7+MAX(0,180-AJ2619)+4)</f>
        <v>110</v>
      </c>
    </row>
    <row r="2620" spans="35:37" x14ac:dyDescent="0.3">
      <c r="AI2620" s="32">
        <f t="shared" si="78"/>
        <v>45401.04166666032</v>
      </c>
      <c r="AJ2620" s="33">
        <v>90.09</v>
      </c>
      <c r="AK2620" s="33">
        <f>MIN(CalcoliFV!$AN$7,CalcoliFV!$AO$7+MAX(0,180-AJ2620)+4)</f>
        <v>110</v>
      </c>
    </row>
    <row r="2621" spans="35:37" x14ac:dyDescent="0.3">
      <c r="AI2621" s="32">
        <f t="shared" si="78"/>
        <v>45401.083333326984</v>
      </c>
      <c r="AJ2621" s="33">
        <v>84.92</v>
      </c>
      <c r="AK2621" s="33">
        <f>MIN(CalcoliFV!$AN$7,CalcoliFV!$AO$7+MAX(0,180-AJ2621)+4)</f>
        <v>110</v>
      </c>
    </row>
    <row r="2622" spans="35:37" x14ac:dyDescent="0.3">
      <c r="AI2622" s="32">
        <f t="shared" si="78"/>
        <v>45401.124999993648</v>
      </c>
      <c r="AJ2622" s="33">
        <v>79.5</v>
      </c>
      <c r="AK2622" s="33">
        <f>MIN(CalcoliFV!$AN$7,CalcoliFV!$AO$7+MAX(0,180-AJ2622)+4)</f>
        <v>110</v>
      </c>
    </row>
    <row r="2623" spans="35:37" x14ac:dyDescent="0.3">
      <c r="AI2623" s="32">
        <f t="shared" si="78"/>
        <v>45401.166666660312</v>
      </c>
      <c r="AJ2623" s="33">
        <v>75.73</v>
      </c>
      <c r="AK2623" s="33">
        <f>MIN(CalcoliFV!$AN$7,CalcoliFV!$AO$7+MAX(0,180-AJ2623)+4)</f>
        <v>110</v>
      </c>
    </row>
    <row r="2624" spans="35:37" x14ac:dyDescent="0.3">
      <c r="AI2624" s="32">
        <f t="shared" si="78"/>
        <v>45401.208333326977</v>
      </c>
      <c r="AJ2624" s="33">
        <v>79.760000000000005</v>
      </c>
      <c r="AK2624" s="33">
        <f>MIN(CalcoliFV!$AN$7,CalcoliFV!$AO$7+MAX(0,180-AJ2624)+4)</f>
        <v>110</v>
      </c>
    </row>
    <row r="2625" spans="35:37" x14ac:dyDescent="0.3">
      <c r="AI2625" s="32">
        <f t="shared" si="78"/>
        <v>45401.249999993641</v>
      </c>
      <c r="AJ2625" s="33">
        <v>106.11</v>
      </c>
      <c r="AK2625" s="33">
        <f>MIN(CalcoliFV!$AN$7,CalcoliFV!$AO$7+MAX(0,180-AJ2625)+4)</f>
        <v>110</v>
      </c>
    </row>
    <row r="2626" spans="35:37" x14ac:dyDescent="0.3">
      <c r="AI2626" s="32">
        <f t="shared" si="78"/>
        <v>45401.291666660305</v>
      </c>
      <c r="AJ2626" s="33">
        <v>119.28</v>
      </c>
      <c r="AK2626" s="33">
        <f>MIN(CalcoliFV!$AN$7,CalcoliFV!$AO$7+MAX(0,180-AJ2626)+4)</f>
        <v>110</v>
      </c>
    </row>
    <row r="2627" spans="35:37" x14ac:dyDescent="0.3">
      <c r="AI2627" s="32">
        <f t="shared" si="78"/>
        <v>45401.333333326969</v>
      </c>
      <c r="AJ2627" s="33">
        <v>115.06</v>
      </c>
      <c r="AK2627" s="33">
        <f>MIN(CalcoliFV!$AN$7,CalcoliFV!$AO$7+MAX(0,180-AJ2627)+4)</f>
        <v>110</v>
      </c>
    </row>
    <row r="2628" spans="35:37" x14ac:dyDescent="0.3">
      <c r="AI2628" s="32">
        <f t="shared" si="78"/>
        <v>45401.374999993634</v>
      </c>
      <c r="AJ2628" s="33">
        <v>105</v>
      </c>
      <c r="AK2628" s="33">
        <f>MIN(CalcoliFV!$AN$7,CalcoliFV!$AO$7+MAX(0,180-AJ2628)+4)</f>
        <v>110</v>
      </c>
    </row>
    <row r="2629" spans="35:37" x14ac:dyDescent="0.3">
      <c r="AI2629" s="32">
        <f t="shared" ref="AI2629:AI2692" si="79">AI2628+1/24</f>
        <v>45401.416666660298</v>
      </c>
      <c r="AJ2629" s="33">
        <v>90.1</v>
      </c>
      <c r="AK2629" s="33">
        <f>MIN(CalcoliFV!$AN$7,CalcoliFV!$AO$7+MAX(0,180-AJ2629)+4)</f>
        <v>110</v>
      </c>
    </row>
    <row r="2630" spans="35:37" x14ac:dyDescent="0.3">
      <c r="AI2630" s="32">
        <f t="shared" si="79"/>
        <v>45401.458333326962</v>
      </c>
      <c r="AJ2630" s="33">
        <v>83.5</v>
      </c>
      <c r="AK2630" s="33">
        <f>MIN(CalcoliFV!$AN$7,CalcoliFV!$AO$7+MAX(0,180-AJ2630)+4)</f>
        <v>110</v>
      </c>
    </row>
    <row r="2631" spans="35:37" x14ac:dyDescent="0.3">
      <c r="AI2631" s="32">
        <f t="shared" si="79"/>
        <v>45401.499999993626</v>
      </c>
      <c r="AJ2631" s="33">
        <v>80</v>
      </c>
      <c r="AK2631" s="33">
        <f>MIN(CalcoliFV!$AN$7,CalcoliFV!$AO$7+MAX(0,180-AJ2631)+4)</f>
        <v>110</v>
      </c>
    </row>
    <row r="2632" spans="35:37" x14ac:dyDescent="0.3">
      <c r="AI2632" s="32">
        <f t="shared" si="79"/>
        <v>45401.541666660291</v>
      </c>
      <c r="AJ2632" s="33">
        <v>68.75</v>
      </c>
      <c r="AK2632" s="33">
        <f>MIN(CalcoliFV!$AN$7,CalcoliFV!$AO$7+MAX(0,180-AJ2632)+4)</f>
        <v>110</v>
      </c>
    </row>
    <row r="2633" spans="35:37" x14ac:dyDescent="0.3">
      <c r="AI2633" s="32">
        <f t="shared" si="79"/>
        <v>45401.583333326955</v>
      </c>
      <c r="AJ2633" s="33">
        <v>56</v>
      </c>
      <c r="AK2633" s="33">
        <f>MIN(CalcoliFV!$AN$7,CalcoliFV!$AO$7+MAX(0,180-AJ2633)+4)</f>
        <v>110</v>
      </c>
    </row>
    <row r="2634" spans="35:37" x14ac:dyDescent="0.3">
      <c r="AI2634" s="32">
        <f t="shared" si="79"/>
        <v>45401.624999993619</v>
      </c>
      <c r="AJ2634" s="33">
        <v>60</v>
      </c>
      <c r="AK2634" s="33">
        <f>MIN(CalcoliFV!$AN$7,CalcoliFV!$AO$7+MAX(0,180-AJ2634)+4)</f>
        <v>110</v>
      </c>
    </row>
    <row r="2635" spans="35:37" x14ac:dyDescent="0.3">
      <c r="AI2635" s="32">
        <f t="shared" si="79"/>
        <v>45401.666666660283</v>
      </c>
      <c r="AJ2635" s="33">
        <v>66.19</v>
      </c>
      <c r="AK2635" s="33">
        <f>MIN(CalcoliFV!$AN$7,CalcoliFV!$AO$7+MAX(0,180-AJ2635)+4)</f>
        <v>110</v>
      </c>
    </row>
    <row r="2636" spans="35:37" x14ac:dyDescent="0.3">
      <c r="AI2636" s="32">
        <f t="shared" si="79"/>
        <v>45401.708333326947</v>
      </c>
      <c r="AJ2636" s="33">
        <v>74.209999999999994</v>
      </c>
      <c r="AK2636" s="33">
        <f>MIN(CalcoliFV!$AN$7,CalcoliFV!$AO$7+MAX(0,180-AJ2636)+4)</f>
        <v>110</v>
      </c>
    </row>
    <row r="2637" spans="35:37" x14ac:dyDescent="0.3">
      <c r="AI2637" s="32">
        <f t="shared" si="79"/>
        <v>45401.749999993612</v>
      </c>
      <c r="AJ2637" s="33">
        <v>96.09</v>
      </c>
      <c r="AK2637" s="33">
        <f>MIN(CalcoliFV!$AN$7,CalcoliFV!$AO$7+MAX(0,180-AJ2637)+4)</f>
        <v>110</v>
      </c>
    </row>
    <row r="2638" spans="35:37" x14ac:dyDescent="0.3">
      <c r="AI2638" s="32">
        <f t="shared" si="79"/>
        <v>45401.791666660276</v>
      </c>
      <c r="AJ2638" s="33">
        <v>119.4</v>
      </c>
      <c r="AK2638" s="33">
        <f>MIN(CalcoliFV!$AN$7,CalcoliFV!$AO$7+MAX(0,180-AJ2638)+4)</f>
        <v>110</v>
      </c>
    </row>
    <row r="2639" spans="35:37" x14ac:dyDescent="0.3">
      <c r="AI2639" s="32">
        <f t="shared" si="79"/>
        <v>45401.83333332694</v>
      </c>
      <c r="AJ2639" s="33">
        <v>125.18</v>
      </c>
      <c r="AK2639" s="33">
        <f>MIN(CalcoliFV!$AN$7,CalcoliFV!$AO$7+MAX(0,180-AJ2639)+4)</f>
        <v>110</v>
      </c>
    </row>
    <row r="2640" spans="35:37" x14ac:dyDescent="0.3">
      <c r="AI2640" s="32">
        <f t="shared" si="79"/>
        <v>45401.874999993604</v>
      </c>
      <c r="AJ2640" s="33">
        <v>106.64</v>
      </c>
      <c r="AK2640" s="33">
        <f>MIN(CalcoliFV!$AN$7,CalcoliFV!$AO$7+MAX(0,180-AJ2640)+4)</f>
        <v>110</v>
      </c>
    </row>
    <row r="2641" spans="35:37" x14ac:dyDescent="0.3">
      <c r="AI2641" s="32">
        <f t="shared" si="79"/>
        <v>45401.916666660269</v>
      </c>
      <c r="AJ2641" s="33">
        <v>102.99</v>
      </c>
      <c r="AK2641" s="33">
        <f>MIN(CalcoliFV!$AN$7,CalcoliFV!$AO$7+MAX(0,180-AJ2641)+4)</f>
        <v>110</v>
      </c>
    </row>
    <row r="2642" spans="35:37" x14ac:dyDescent="0.3">
      <c r="AI2642" s="32">
        <f t="shared" si="79"/>
        <v>45401.958333326933</v>
      </c>
      <c r="AJ2642" s="33">
        <v>96.23</v>
      </c>
      <c r="AK2642" s="33">
        <f>MIN(CalcoliFV!$AN$7,CalcoliFV!$AO$7+MAX(0,180-AJ2642)+4)</f>
        <v>110</v>
      </c>
    </row>
    <row r="2643" spans="35:37" x14ac:dyDescent="0.3">
      <c r="AI2643" s="32">
        <f t="shared" si="79"/>
        <v>45401.999999993597</v>
      </c>
      <c r="AJ2643" s="33">
        <v>100.43</v>
      </c>
      <c r="AK2643" s="33">
        <f>MIN(CalcoliFV!$AN$7,CalcoliFV!$AO$7+MAX(0,180-AJ2643)+4)</f>
        <v>110</v>
      </c>
    </row>
    <row r="2644" spans="35:37" x14ac:dyDescent="0.3">
      <c r="AI2644" s="32">
        <f t="shared" si="79"/>
        <v>45402.041666660261</v>
      </c>
      <c r="AJ2644" s="33">
        <v>95.26</v>
      </c>
      <c r="AK2644" s="33">
        <f>MIN(CalcoliFV!$AN$7,CalcoliFV!$AO$7+MAX(0,180-AJ2644)+4)</f>
        <v>110</v>
      </c>
    </row>
    <row r="2645" spans="35:37" x14ac:dyDescent="0.3">
      <c r="AI2645" s="32">
        <f t="shared" si="79"/>
        <v>45402.083333326926</v>
      </c>
      <c r="AJ2645" s="33">
        <v>90</v>
      </c>
      <c r="AK2645" s="33">
        <f>MIN(CalcoliFV!$AN$7,CalcoliFV!$AO$7+MAX(0,180-AJ2645)+4)</f>
        <v>110</v>
      </c>
    </row>
    <row r="2646" spans="35:37" x14ac:dyDescent="0.3">
      <c r="AI2646" s="32">
        <f t="shared" si="79"/>
        <v>45402.12499999359</v>
      </c>
      <c r="AJ2646" s="33">
        <v>91.08</v>
      </c>
      <c r="AK2646" s="33">
        <f>MIN(CalcoliFV!$AN$7,CalcoliFV!$AO$7+MAX(0,180-AJ2646)+4)</f>
        <v>110</v>
      </c>
    </row>
    <row r="2647" spans="35:37" x14ac:dyDescent="0.3">
      <c r="AI2647" s="32">
        <f t="shared" si="79"/>
        <v>45402.166666660254</v>
      </c>
      <c r="AJ2647" s="33">
        <v>90.1</v>
      </c>
      <c r="AK2647" s="33">
        <f>MIN(CalcoliFV!$AN$7,CalcoliFV!$AO$7+MAX(0,180-AJ2647)+4)</f>
        <v>110</v>
      </c>
    </row>
    <row r="2648" spans="35:37" x14ac:dyDescent="0.3">
      <c r="AI2648" s="32">
        <f t="shared" si="79"/>
        <v>45402.208333326918</v>
      </c>
      <c r="AJ2648" s="33">
        <v>97</v>
      </c>
      <c r="AK2648" s="33">
        <f>MIN(CalcoliFV!$AN$7,CalcoliFV!$AO$7+MAX(0,180-AJ2648)+4)</f>
        <v>110</v>
      </c>
    </row>
    <row r="2649" spans="35:37" x14ac:dyDescent="0.3">
      <c r="AI2649" s="32">
        <f t="shared" si="79"/>
        <v>45402.249999993583</v>
      </c>
      <c r="AJ2649" s="33">
        <v>101.74</v>
      </c>
      <c r="AK2649" s="33">
        <f>MIN(CalcoliFV!$AN$7,CalcoliFV!$AO$7+MAX(0,180-AJ2649)+4)</f>
        <v>110</v>
      </c>
    </row>
    <row r="2650" spans="35:37" x14ac:dyDescent="0.3">
      <c r="AI2650" s="32">
        <f t="shared" si="79"/>
        <v>45402.291666660247</v>
      </c>
      <c r="AJ2650" s="33">
        <v>109.29</v>
      </c>
      <c r="AK2650" s="33">
        <f>MIN(CalcoliFV!$AN$7,CalcoliFV!$AO$7+MAX(0,180-AJ2650)+4)</f>
        <v>110</v>
      </c>
    </row>
    <row r="2651" spans="35:37" x14ac:dyDescent="0.3">
      <c r="AI2651" s="32">
        <f t="shared" si="79"/>
        <v>45402.333333326911</v>
      </c>
      <c r="AJ2651" s="33">
        <v>110.07</v>
      </c>
      <c r="AK2651" s="33">
        <f>MIN(CalcoliFV!$AN$7,CalcoliFV!$AO$7+MAX(0,180-AJ2651)+4)</f>
        <v>110</v>
      </c>
    </row>
    <row r="2652" spans="35:37" x14ac:dyDescent="0.3">
      <c r="AI2652" s="32">
        <f t="shared" si="79"/>
        <v>45402.374999993575</v>
      </c>
      <c r="AJ2652" s="33">
        <v>106.01</v>
      </c>
      <c r="AK2652" s="33">
        <f>MIN(CalcoliFV!$AN$7,CalcoliFV!$AO$7+MAX(0,180-AJ2652)+4)</f>
        <v>110</v>
      </c>
    </row>
    <row r="2653" spans="35:37" x14ac:dyDescent="0.3">
      <c r="AI2653" s="32">
        <f t="shared" si="79"/>
        <v>45402.41666666024</v>
      </c>
      <c r="AJ2653" s="33">
        <v>96.42</v>
      </c>
      <c r="AK2653" s="33">
        <f>MIN(CalcoliFV!$AN$7,CalcoliFV!$AO$7+MAX(0,180-AJ2653)+4)</f>
        <v>110</v>
      </c>
    </row>
    <row r="2654" spans="35:37" x14ac:dyDescent="0.3">
      <c r="AI2654" s="32">
        <f t="shared" si="79"/>
        <v>45402.458333326904</v>
      </c>
      <c r="AJ2654" s="33">
        <v>59.38655</v>
      </c>
      <c r="AK2654" s="33">
        <f>MIN(CalcoliFV!$AN$7,CalcoliFV!$AO$7+MAX(0,180-AJ2654)+4)</f>
        <v>110</v>
      </c>
    </row>
    <row r="2655" spans="35:37" x14ac:dyDescent="0.3">
      <c r="AI2655" s="32">
        <f t="shared" si="79"/>
        <v>45402.499999993568</v>
      </c>
      <c r="AJ2655" s="33">
        <v>37.846850000000003</v>
      </c>
      <c r="AK2655" s="33">
        <f>MIN(CalcoliFV!$AN$7,CalcoliFV!$AO$7+MAX(0,180-AJ2655)+4)</f>
        <v>110</v>
      </c>
    </row>
    <row r="2656" spans="35:37" x14ac:dyDescent="0.3">
      <c r="AI2656" s="32">
        <f t="shared" si="79"/>
        <v>45402.541666660232</v>
      </c>
      <c r="AJ2656" s="33">
        <v>32.299999999999997</v>
      </c>
      <c r="AK2656" s="33">
        <f>MIN(CalcoliFV!$AN$7,CalcoliFV!$AO$7+MAX(0,180-AJ2656)+4)</f>
        <v>110</v>
      </c>
    </row>
    <row r="2657" spans="35:37" x14ac:dyDescent="0.3">
      <c r="AI2657" s="32">
        <f t="shared" si="79"/>
        <v>45402.583333326897</v>
      </c>
      <c r="AJ2657" s="33">
        <v>33.379539999999999</v>
      </c>
      <c r="AK2657" s="33">
        <f>MIN(CalcoliFV!$AN$7,CalcoliFV!$AO$7+MAX(0,180-AJ2657)+4)</f>
        <v>110</v>
      </c>
    </row>
    <row r="2658" spans="35:37" x14ac:dyDescent="0.3">
      <c r="AI2658" s="32">
        <f t="shared" si="79"/>
        <v>45402.624999993561</v>
      </c>
      <c r="AJ2658" s="33">
        <v>51.532069999999997</v>
      </c>
      <c r="AK2658" s="33">
        <f>MIN(CalcoliFV!$AN$7,CalcoliFV!$AO$7+MAX(0,180-AJ2658)+4)</f>
        <v>110</v>
      </c>
    </row>
    <row r="2659" spans="35:37" x14ac:dyDescent="0.3">
      <c r="AI2659" s="32">
        <f t="shared" si="79"/>
        <v>45402.666666660225</v>
      </c>
      <c r="AJ2659" s="33">
        <v>90.1</v>
      </c>
      <c r="AK2659" s="33">
        <f>MIN(CalcoliFV!$AN$7,CalcoliFV!$AO$7+MAX(0,180-AJ2659)+4)</f>
        <v>110</v>
      </c>
    </row>
    <row r="2660" spans="35:37" x14ac:dyDescent="0.3">
      <c r="AI2660" s="32">
        <f t="shared" si="79"/>
        <v>45402.708333326889</v>
      </c>
      <c r="AJ2660" s="33">
        <v>102</v>
      </c>
      <c r="AK2660" s="33">
        <f>MIN(CalcoliFV!$AN$7,CalcoliFV!$AO$7+MAX(0,180-AJ2660)+4)</f>
        <v>110</v>
      </c>
    </row>
    <row r="2661" spans="35:37" x14ac:dyDescent="0.3">
      <c r="AI2661" s="32">
        <f t="shared" si="79"/>
        <v>45402.749999993554</v>
      </c>
      <c r="AJ2661" s="33">
        <v>108.13</v>
      </c>
      <c r="AK2661" s="33">
        <f>MIN(CalcoliFV!$AN$7,CalcoliFV!$AO$7+MAX(0,180-AJ2661)+4)</f>
        <v>110</v>
      </c>
    </row>
    <row r="2662" spans="35:37" x14ac:dyDescent="0.3">
      <c r="AI2662" s="32">
        <f t="shared" si="79"/>
        <v>45402.791666660218</v>
      </c>
      <c r="AJ2662" s="33">
        <v>128.6</v>
      </c>
      <c r="AK2662" s="33">
        <f>MIN(CalcoliFV!$AN$7,CalcoliFV!$AO$7+MAX(0,180-AJ2662)+4)</f>
        <v>110</v>
      </c>
    </row>
    <row r="2663" spans="35:37" x14ac:dyDescent="0.3">
      <c r="AI2663" s="32">
        <f t="shared" si="79"/>
        <v>45402.833333326882</v>
      </c>
      <c r="AJ2663" s="33">
        <v>118.07</v>
      </c>
      <c r="AK2663" s="33">
        <f>MIN(CalcoliFV!$AN$7,CalcoliFV!$AO$7+MAX(0,180-AJ2663)+4)</f>
        <v>110</v>
      </c>
    </row>
    <row r="2664" spans="35:37" x14ac:dyDescent="0.3">
      <c r="AI2664" s="32">
        <f t="shared" si="79"/>
        <v>45402.874999993546</v>
      </c>
      <c r="AJ2664" s="33">
        <v>108.09</v>
      </c>
      <c r="AK2664" s="33">
        <f>MIN(CalcoliFV!$AN$7,CalcoliFV!$AO$7+MAX(0,180-AJ2664)+4)</f>
        <v>110</v>
      </c>
    </row>
    <row r="2665" spans="35:37" x14ac:dyDescent="0.3">
      <c r="AI2665" s="32">
        <f t="shared" si="79"/>
        <v>45402.91666666021</v>
      </c>
      <c r="AJ2665" s="33">
        <v>101.46</v>
      </c>
      <c r="AK2665" s="33">
        <f>MIN(CalcoliFV!$AN$7,CalcoliFV!$AO$7+MAX(0,180-AJ2665)+4)</f>
        <v>110</v>
      </c>
    </row>
    <row r="2666" spans="35:37" x14ac:dyDescent="0.3">
      <c r="AI2666" s="32">
        <f t="shared" si="79"/>
        <v>45402.958333326875</v>
      </c>
      <c r="AJ2666" s="33">
        <v>100.43</v>
      </c>
      <c r="AK2666" s="33">
        <f>MIN(CalcoliFV!$AN$7,CalcoliFV!$AO$7+MAX(0,180-AJ2666)+4)</f>
        <v>110</v>
      </c>
    </row>
    <row r="2667" spans="35:37" x14ac:dyDescent="0.3">
      <c r="AI2667" s="32">
        <f t="shared" si="79"/>
        <v>45402.999999993539</v>
      </c>
      <c r="AJ2667" s="33">
        <v>102.47</v>
      </c>
      <c r="AK2667" s="33">
        <f>MIN(CalcoliFV!$AN$7,CalcoliFV!$AO$7+MAX(0,180-AJ2667)+4)</f>
        <v>110</v>
      </c>
    </row>
    <row r="2668" spans="35:37" x14ac:dyDescent="0.3">
      <c r="AI2668" s="32">
        <f t="shared" si="79"/>
        <v>45403.041666660203</v>
      </c>
      <c r="AJ2668" s="33">
        <v>102.43</v>
      </c>
      <c r="AK2668" s="33">
        <f>MIN(CalcoliFV!$AN$7,CalcoliFV!$AO$7+MAX(0,180-AJ2668)+4)</f>
        <v>110</v>
      </c>
    </row>
    <row r="2669" spans="35:37" x14ac:dyDescent="0.3">
      <c r="AI2669" s="32">
        <f t="shared" si="79"/>
        <v>45403.083333326867</v>
      </c>
      <c r="AJ2669" s="33">
        <v>102.4</v>
      </c>
      <c r="AK2669" s="33">
        <f>MIN(CalcoliFV!$AN$7,CalcoliFV!$AO$7+MAX(0,180-AJ2669)+4)</f>
        <v>110</v>
      </c>
    </row>
    <row r="2670" spans="35:37" x14ac:dyDescent="0.3">
      <c r="AI2670" s="32">
        <f t="shared" si="79"/>
        <v>45403.124999993532</v>
      </c>
      <c r="AJ2670" s="33">
        <v>102.27</v>
      </c>
      <c r="AK2670" s="33">
        <f>MIN(CalcoliFV!$AN$7,CalcoliFV!$AO$7+MAX(0,180-AJ2670)+4)</f>
        <v>110</v>
      </c>
    </row>
    <row r="2671" spans="35:37" x14ac:dyDescent="0.3">
      <c r="AI2671" s="32">
        <f t="shared" si="79"/>
        <v>45403.166666660196</v>
      </c>
      <c r="AJ2671" s="33">
        <v>102.27</v>
      </c>
      <c r="AK2671" s="33">
        <f>MIN(CalcoliFV!$AN$7,CalcoliFV!$AO$7+MAX(0,180-AJ2671)+4)</f>
        <v>110</v>
      </c>
    </row>
    <row r="2672" spans="35:37" x14ac:dyDescent="0.3">
      <c r="AI2672" s="32">
        <f t="shared" si="79"/>
        <v>45403.20833332686</v>
      </c>
      <c r="AJ2672" s="33">
        <v>100.43</v>
      </c>
      <c r="AK2672" s="33">
        <f>MIN(CalcoliFV!$AN$7,CalcoliFV!$AO$7+MAX(0,180-AJ2672)+4)</f>
        <v>110</v>
      </c>
    </row>
    <row r="2673" spans="35:37" x14ac:dyDescent="0.3">
      <c r="AI2673" s="32">
        <f t="shared" si="79"/>
        <v>45403.249999993524</v>
      </c>
      <c r="AJ2673" s="33">
        <v>102.27</v>
      </c>
      <c r="AK2673" s="33">
        <f>MIN(CalcoliFV!$AN$7,CalcoliFV!$AO$7+MAX(0,180-AJ2673)+4)</f>
        <v>110</v>
      </c>
    </row>
    <row r="2674" spans="35:37" x14ac:dyDescent="0.3">
      <c r="AI2674" s="32">
        <f t="shared" si="79"/>
        <v>45403.291666660189</v>
      </c>
      <c r="AJ2674" s="33">
        <v>102.3</v>
      </c>
      <c r="AK2674" s="33">
        <f>MIN(CalcoliFV!$AN$7,CalcoliFV!$AO$7+MAX(0,180-AJ2674)+4)</f>
        <v>110</v>
      </c>
    </row>
    <row r="2675" spans="35:37" x14ac:dyDescent="0.3">
      <c r="AI2675" s="32">
        <f t="shared" si="79"/>
        <v>45403.333333326853</v>
      </c>
      <c r="AJ2675" s="33">
        <v>90</v>
      </c>
      <c r="AK2675" s="33">
        <f>MIN(CalcoliFV!$AN$7,CalcoliFV!$AO$7+MAX(0,180-AJ2675)+4)</f>
        <v>110</v>
      </c>
    </row>
    <row r="2676" spans="35:37" x14ac:dyDescent="0.3">
      <c r="AI2676" s="32">
        <f t="shared" si="79"/>
        <v>45403.374999993517</v>
      </c>
      <c r="AJ2676" s="33">
        <v>85</v>
      </c>
      <c r="AK2676" s="33">
        <f>MIN(CalcoliFV!$AN$7,CalcoliFV!$AO$7+MAX(0,180-AJ2676)+4)</f>
        <v>110</v>
      </c>
    </row>
    <row r="2677" spans="35:37" x14ac:dyDescent="0.3">
      <c r="AI2677" s="32">
        <f t="shared" si="79"/>
        <v>45403.416666660181</v>
      </c>
      <c r="AJ2677" s="33">
        <v>20</v>
      </c>
      <c r="AK2677" s="33">
        <f>MIN(CalcoliFV!$AN$7,CalcoliFV!$AO$7+MAX(0,180-AJ2677)+4)</f>
        <v>110</v>
      </c>
    </row>
    <row r="2678" spans="35:37" x14ac:dyDescent="0.3">
      <c r="AI2678" s="32">
        <f t="shared" si="79"/>
        <v>45403.458333326846</v>
      </c>
      <c r="AJ2678" s="33">
        <v>9.65</v>
      </c>
      <c r="AK2678" s="33">
        <f>MIN(CalcoliFV!$AN$7,CalcoliFV!$AO$7+MAX(0,180-AJ2678)+4)</f>
        <v>110</v>
      </c>
    </row>
    <row r="2679" spans="35:37" x14ac:dyDescent="0.3">
      <c r="AI2679" s="32">
        <f t="shared" si="79"/>
        <v>45403.49999999351</v>
      </c>
      <c r="AJ2679" s="33">
        <v>9.65</v>
      </c>
      <c r="AK2679" s="33">
        <f>MIN(CalcoliFV!$AN$7,CalcoliFV!$AO$7+MAX(0,180-AJ2679)+4)</f>
        <v>110</v>
      </c>
    </row>
    <row r="2680" spans="35:37" x14ac:dyDescent="0.3">
      <c r="AI2680" s="32">
        <f t="shared" si="79"/>
        <v>45403.541666660174</v>
      </c>
      <c r="AJ2680" s="33">
        <v>4</v>
      </c>
      <c r="AK2680" s="33">
        <f>MIN(CalcoliFV!$AN$7,CalcoliFV!$AO$7+MAX(0,180-AJ2680)+4)</f>
        <v>110</v>
      </c>
    </row>
    <row r="2681" spans="35:37" x14ac:dyDescent="0.3">
      <c r="AI2681" s="32">
        <f t="shared" si="79"/>
        <v>45403.583333326838</v>
      </c>
      <c r="AJ2681" s="33">
        <v>5</v>
      </c>
      <c r="AK2681" s="33">
        <f>MIN(CalcoliFV!$AN$7,CalcoliFV!$AO$7+MAX(0,180-AJ2681)+4)</f>
        <v>110</v>
      </c>
    </row>
    <row r="2682" spans="35:37" x14ac:dyDescent="0.3">
      <c r="AI2682" s="32">
        <f t="shared" si="79"/>
        <v>45403.624999993503</v>
      </c>
      <c r="AJ2682" s="33">
        <v>29</v>
      </c>
      <c r="AK2682" s="33">
        <f>MIN(CalcoliFV!$AN$7,CalcoliFV!$AO$7+MAX(0,180-AJ2682)+4)</f>
        <v>110</v>
      </c>
    </row>
    <row r="2683" spans="35:37" x14ac:dyDescent="0.3">
      <c r="AI2683" s="32">
        <f t="shared" si="79"/>
        <v>45403.666666660167</v>
      </c>
      <c r="AJ2683" s="33">
        <v>86.45</v>
      </c>
      <c r="AK2683" s="33">
        <f>MIN(CalcoliFV!$AN$7,CalcoliFV!$AO$7+MAX(0,180-AJ2683)+4)</f>
        <v>110</v>
      </c>
    </row>
    <row r="2684" spans="35:37" x14ac:dyDescent="0.3">
      <c r="AI2684" s="32">
        <f t="shared" si="79"/>
        <v>45403.708333326831</v>
      </c>
      <c r="AJ2684" s="33">
        <v>100.43</v>
      </c>
      <c r="AK2684" s="33">
        <f>MIN(CalcoliFV!$AN$7,CalcoliFV!$AO$7+MAX(0,180-AJ2684)+4)</f>
        <v>110</v>
      </c>
    </row>
    <row r="2685" spans="35:37" x14ac:dyDescent="0.3">
      <c r="AI2685" s="32">
        <f t="shared" si="79"/>
        <v>45403.749999993495</v>
      </c>
      <c r="AJ2685" s="33">
        <v>105.11</v>
      </c>
      <c r="AK2685" s="33">
        <f>MIN(CalcoliFV!$AN$7,CalcoliFV!$AO$7+MAX(0,180-AJ2685)+4)</f>
        <v>110</v>
      </c>
    </row>
    <row r="2686" spans="35:37" x14ac:dyDescent="0.3">
      <c r="AI2686" s="32">
        <f t="shared" si="79"/>
        <v>45403.79166666016</v>
      </c>
      <c r="AJ2686" s="33">
        <v>120</v>
      </c>
      <c r="AK2686" s="33">
        <f>MIN(CalcoliFV!$AN$7,CalcoliFV!$AO$7+MAX(0,180-AJ2686)+4)</f>
        <v>110</v>
      </c>
    </row>
    <row r="2687" spans="35:37" x14ac:dyDescent="0.3">
      <c r="AI2687" s="32">
        <f t="shared" si="79"/>
        <v>45403.833333326824</v>
      </c>
      <c r="AJ2687" s="33">
        <v>130.36000000000001</v>
      </c>
      <c r="AK2687" s="33">
        <f>MIN(CalcoliFV!$AN$7,CalcoliFV!$AO$7+MAX(0,180-AJ2687)+4)</f>
        <v>110</v>
      </c>
    </row>
    <row r="2688" spans="35:37" x14ac:dyDescent="0.3">
      <c r="AI2688" s="32">
        <f t="shared" si="79"/>
        <v>45403.874999993488</v>
      </c>
      <c r="AJ2688" s="33">
        <v>120</v>
      </c>
      <c r="AK2688" s="33">
        <f>MIN(CalcoliFV!$AN$7,CalcoliFV!$AO$7+MAX(0,180-AJ2688)+4)</f>
        <v>110</v>
      </c>
    </row>
    <row r="2689" spans="35:37" x14ac:dyDescent="0.3">
      <c r="AI2689" s="32">
        <f t="shared" si="79"/>
        <v>45403.916666660152</v>
      </c>
      <c r="AJ2689" s="33">
        <v>103.31</v>
      </c>
      <c r="AK2689" s="33">
        <f>MIN(CalcoliFV!$AN$7,CalcoliFV!$AO$7+MAX(0,180-AJ2689)+4)</f>
        <v>110</v>
      </c>
    </row>
    <row r="2690" spans="35:37" x14ac:dyDescent="0.3">
      <c r="AI2690" s="32">
        <f t="shared" si="79"/>
        <v>45403.958333326817</v>
      </c>
      <c r="AJ2690" s="33">
        <v>100</v>
      </c>
      <c r="AK2690" s="33">
        <f>MIN(CalcoliFV!$AN$7,CalcoliFV!$AO$7+MAX(0,180-AJ2690)+4)</f>
        <v>110</v>
      </c>
    </row>
    <row r="2691" spans="35:37" x14ac:dyDescent="0.3">
      <c r="AI2691" s="32">
        <f t="shared" si="79"/>
        <v>45403.999999993481</v>
      </c>
      <c r="AJ2691" s="33">
        <v>101.14</v>
      </c>
      <c r="AK2691" s="33">
        <f>MIN(CalcoliFV!$AN$7,CalcoliFV!$AO$7+MAX(0,180-AJ2691)+4)</f>
        <v>110</v>
      </c>
    </row>
    <row r="2692" spans="35:37" x14ac:dyDescent="0.3">
      <c r="AI2692" s="32">
        <f t="shared" si="79"/>
        <v>45404.041666660145</v>
      </c>
      <c r="AJ2692" s="33">
        <v>93.99</v>
      </c>
      <c r="AK2692" s="33">
        <f>MIN(CalcoliFV!$AN$7,CalcoliFV!$AO$7+MAX(0,180-AJ2692)+4)</f>
        <v>110</v>
      </c>
    </row>
    <row r="2693" spans="35:37" x14ac:dyDescent="0.3">
      <c r="AI2693" s="32">
        <f t="shared" ref="AI2693:AI2756" si="80">AI2692+1/24</f>
        <v>45404.083333326809</v>
      </c>
      <c r="AJ2693" s="33">
        <v>93.99</v>
      </c>
      <c r="AK2693" s="33">
        <f>MIN(CalcoliFV!$AN$7,CalcoliFV!$AO$7+MAX(0,180-AJ2693)+4)</f>
        <v>110</v>
      </c>
    </row>
    <row r="2694" spans="35:37" x14ac:dyDescent="0.3">
      <c r="AI2694" s="32">
        <f t="shared" si="80"/>
        <v>45404.124999993473</v>
      </c>
      <c r="AJ2694" s="33">
        <v>90.1</v>
      </c>
      <c r="AK2694" s="33">
        <f>MIN(CalcoliFV!$AN$7,CalcoliFV!$AO$7+MAX(0,180-AJ2694)+4)</f>
        <v>110</v>
      </c>
    </row>
    <row r="2695" spans="35:37" x14ac:dyDescent="0.3">
      <c r="AI2695" s="32">
        <f t="shared" si="80"/>
        <v>45404.166666660138</v>
      </c>
      <c r="AJ2695" s="33">
        <v>90.1</v>
      </c>
      <c r="AK2695" s="33">
        <f>MIN(CalcoliFV!$AN$7,CalcoliFV!$AO$7+MAX(0,180-AJ2695)+4)</f>
        <v>110</v>
      </c>
    </row>
    <row r="2696" spans="35:37" x14ac:dyDescent="0.3">
      <c r="AI2696" s="32">
        <f t="shared" si="80"/>
        <v>45404.208333326802</v>
      </c>
      <c r="AJ2696" s="33">
        <v>90.1</v>
      </c>
      <c r="AK2696" s="33">
        <f>MIN(CalcoliFV!$AN$7,CalcoliFV!$AO$7+MAX(0,180-AJ2696)+4)</f>
        <v>110</v>
      </c>
    </row>
    <row r="2697" spans="35:37" x14ac:dyDescent="0.3">
      <c r="AI2697" s="32">
        <f t="shared" si="80"/>
        <v>45404.249999993466</v>
      </c>
      <c r="AJ2697" s="33">
        <v>106.06</v>
      </c>
      <c r="AK2697" s="33">
        <f>MIN(CalcoliFV!$AN$7,CalcoliFV!$AO$7+MAX(0,180-AJ2697)+4)</f>
        <v>110</v>
      </c>
    </row>
    <row r="2698" spans="35:37" x14ac:dyDescent="0.3">
      <c r="AI2698" s="32">
        <f t="shared" si="80"/>
        <v>45404.29166666013</v>
      </c>
      <c r="AJ2698" s="33">
        <v>130.05811</v>
      </c>
      <c r="AK2698" s="33">
        <f>MIN(CalcoliFV!$AN$7,CalcoliFV!$AO$7+MAX(0,180-AJ2698)+4)</f>
        <v>110</v>
      </c>
    </row>
    <row r="2699" spans="35:37" x14ac:dyDescent="0.3">
      <c r="AI2699" s="32">
        <f t="shared" si="80"/>
        <v>45404.333333326795</v>
      </c>
      <c r="AJ2699" s="33">
        <v>140.19999999999999</v>
      </c>
      <c r="AK2699" s="33">
        <f>MIN(CalcoliFV!$AN$7,CalcoliFV!$AO$7+MAX(0,180-AJ2699)+4)</f>
        <v>110</v>
      </c>
    </row>
    <row r="2700" spans="35:37" x14ac:dyDescent="0.3">
      <c r="AI2700" s="32">
        <f t="shared" si="80"/>
        <v>45404.374999993459</v>
      </c>
      <c r="AJ2700" s="33">
        <v>133</v>
      </c>
      <c r="AK2700" s="33">
        <f>MIN(CalcoliFV!$AN$7,CalcoliFV!$AO$7+MAX(0,180-AJ2700)+4)</f>
        <v>110</v>
      </c>
    </row>
    <row r="2701" spans="35:37" x14ac:dyDescent="0.3">
      <c r="AI2701" s="32">
        <f t="shared" si="80"/>
        <v>45404.416666660123</v>
      </c>
      <c r="AJ2701" s="33">
        <v>106.08</v>
      </c>
      <c r="AK2701" s="33">
        <f>MIN(CalcoliFV!$AN$7,CalcoliFV!$AO$7+MAX(0,180-AJ2701)+4)</f>
        <v>110</v>
      </c>
    </row>
    <row r="2702" spans="35:37" x14ac:dyDescent="0.3">
      <c r="AI2702" s="32">
        <f t="shared" si="80"/>
        <v>45404.458333326787</v>
      </c>
      <c r="AJ2702" s="33">
        <v>105.35</v>
      </c>
      <c r="AK2702" s="33">
        <f>MIN(CalcoliFV!$AN$7,CalcoliFV!$AO$7+MAX(0,180-AJ2702)+4)</f>
        <v>110</v>
      </c>
    </row>
    <row r="2703" spans="35:37" x14ac:dyDescent="0.3">
      <c r="AI2703" s="32">
        <f t="shared" si="80"/>
        <v>45404.499999993452</v>
      </c>
      <c r="AJ2703" s="33">
        <v>102.93</v>
      </c>
      <c r="AK2703" s="33">
        <f>MIN(CalcoliFV!$AN$7,CalcoliFV!$AO$7+MAX(0,180-AJ2703)+4)</f>
        <v>110</v>
      </c>
    </row>
    <row r="2704" spans="35:37" x14ac:dyDescent="0.3">
      <c r="AI2704" s="32">
        <f t="shared" si="80"/>
        <v>45404.541666660116</v>
      </c>
      <c r="AJ2704" s="33">
        <v>102.77</v>
      </c>
      <c r="AK2704" s="33">
        <f>MIN(CalcoliFV!$AN$7,CalcoliFV!$AO$7+MAX(0,180-AJ2704)+4)</f>
        <v>110</v>
      </c>
    </row>
    <row r="2705" spans="35:37" x14ac:dyDescent="0.3">
      <c r="AI2705" s="32">
        <f t="shared" si="80"/>
        <v>45404.58333332678</v>
      </c>
      <c r="AJ2705" s="33">
        <v>103.66</v>
      </c>
      <c r="AK2705" s="33">
        <f>MIN(CalcoliFV!$AN$7,CalcoliFV!$AO$7+MAX(0,180-AJ2705)+4)</f>
        <v>110</v>
      </c>
    </row>
    <row r="2706" spans="35:37" x14ac:dyDescent="0.3">
      <c r="AI2706" s="32">
        <f t="shared" si="80"/>
        <v>45404.624999993444</v>
      </c>
      <c r="AJ2706" s="33">
        <v>103.63</v>
      </c>
      <c r="AK2706" s="33">
        <f>MIN(CalcoliFV!$AN$7,CalcoliFV!$AO$7+MAX(0,180-AJ2706)+4)</f>
        <v>110</v>
      </c>
    </row>
    <row r="2707" spans="35:37" x14ac:dyDescent="0.3">
      <c r="AI2707" s="32">
        <f t="shared" si="80"/>
        <v>45404.666666660109</v>
      </c>
      <c r="AJ2707" s="33">
        <v>106.06</v>
      </c>
      <c r="AK2707" s="33">
        <f>MIN(CalcoliFV!$AN$7,CalcoliFV!$AO$7+MAX(0,180-AJ2707)+4)</f>
        <v>110</v>
      </c>
    </row>
    <row r="2708" spans="35:37" x14ac:dyDescent="0.3">
      <c r="AI2708" s="32">
        <f t="shared" si="80"/>
        <v>45404.708333326773</v>
      </c>
      <c r="AJ2708" s="33">
        <v>106.06</v>
      </c>
      <c r="AK2708" s="33">
        <f>MIN(CalcoliFV!$AN$7,CalcoliFV!$AO$7+MAX(0,180-AJ2708)+4)</f>
        <v>110</v>
      </c>
    </row>
    <row r="2709" spans="35:37" x14ac:dyDescent="0.3">
      <c r="AI2709" s="32">
        <f t="shared" si="80"/>
        <v>45404.749999993437</v>
      </c>
      <c r="AJ2709" s="33">
        <v>115.23128</v>
      </c>
      <c r="AK2709" s="33">
        <f>MIN(CalcoliFV!$AN$7,CalcoliFV!$AO$7+MAX(0,180-AJ2709)+4)</f>
        <v>110</v>
      </c>
    </row>
    <row r="2710" spans="35:37" x14ac:dyDescent="0.3">
      <c r="AI2710" s="32">
        <f t="shared" si="80"/>
        <v>45404.791666660101</v>
      </c>
      <c r="AJ2710" s="33">
        <v>151.04</v>
      </c>
      <c r="AK2710" s="33">
        <f>MIN(CalcoliFV!$AN$7,CalcoliFV!$AO$7+MAX(0,180-AJ2710)+4)</f>
        <v>102.96000000000001</v>
      </c>
    </row>
    <row r="2711" spans="35:37" x14ac:dyDescent="0.3">
      <c r="AI2711" s="32">
        <f t="shared" si="80"/>
        <v>45404.833333326766</v>
      </c>
      <c r="AJ2711" s="33">
        <v>162.54687000000001</v>
      </c>
      <c r="AK2711" s="33">
        <f>MIN(CalcoliFV!$AN$7,CalcoliFV!$AO$7+MAX(0,180-AJ2711)+4)</f>
        <v>91.453129999999987</v>
      </c>
    </row>
    <row r="2712" spans="35:37" x14ac:dyDescent="0.3">
      <c r="AI2712" s="32">
        <f t="shared" si="80"/>
        <v>45404.87499999343</v>
      </c>
      <c r="AJ2712" s="33">
        <v>132</v>
      </c>
      <c r="AK2712" s="33">
        <f>MIN(CalcoliFV!$AN$7,CalcoliFV!$AO$7+MAX(0,180-AJ2712)+4)</f>
        <v>110</v>
      </c>
    </row>
    <row r="2713" spans="35:37" x14ac:dyDescent="0.3">
      <c r="AI2713" s="32">
        <f t="shared" si="80"/>
        <v>45404.916666660094</v>
      </c>
      <c r="AJ2713" s="33">
        <v>106.34</v>
      </c>
      <c r="AK2713" s="33">
        <f>MIN(CalcoliFV!$AN$7,CalcoliFV!$AO$7+MAX(0,180-AJ2713)+4)</f>
        <v>110</v>
      </c>
    </row>
    <row r="2714" spans="35:37" x14ac:dyDescent="0.3">
      <c r="AI2714" s="32">
        <f t="shared" si="80"/>
        <v>45404.958333326758</v>
      </c>
      <c r="AJ2714" s="33">
        <v>109.08</v>
      </c>
      <c r="AK2714" s="33">
        <f>MIN(CalcoliFV!$AN$7,CalcoliFV!$AO$7+MAX(0,180-AJ2714)+4)</f>
        <v>110</v>
      </c>
    </row>
    <row r="2715" spans="35:37" x14ac:dyDescent="0.3">
      <c r="AI2715" s="32">
        <f t="shared" si="80"/>
        <v>45404.999999993423</v>
      </c>
      <c r="AJ2715" s="33">
        <v>99.4</v>
      </c>
      <c r="AK2715" s="33">
        <f>MIN(CalcoliFV!$AN$7,CalcoliFV!$AO$7+MAX(0,180-AJ2715)+4)</f>
        <v>110</v>
      </c>
    </row>
    <row r="2716" spans="35:37" x14ac:dyDescent="0.3">
      <c r="AI2716" s="32">
        <f t="shared" si="80"/>
        <v>45405.041666660087</v>
      </c>
      <c r="AJ2716" s="33">
        <v>100</v>
      </c>
      <c r="AK2716" s="33">
        <f>MIN(CalcoliFV!$AN$7,CalcoliFV!$AO$7+MAX(0,180-AJ2716)+4)</f>
        <v>110</v>
      </c>
    </row>
    <row r="2717" spans="35:37" x14ac:dyDescent="0.3">
      <c r="AI2717" s="32">
        <f t="shared" si="80"/>
        <v>45405.083333326751</v>
      </c>
      <c r="AJ2717" s="33">
        <v>90.23</v>
      </c>
      <c r="AK2717" s="33">
        <f>MIN(CalcoliFV!$AN$7,CalcoliFV!$AO$7+MAX(0,180-AJ2717)+4)</f>
        <v>110</v>
      </c>
    </row>
    <row r="2718" spans="35:37" x14ac:dyDescent="0.3">
      <c r="AI2718" s="32">
        <f t="shared" si="80"/>
        <v>45405.124999993415</v>
      </c>
      <c r="AJ2718" s="33">
        <v>90.1</v>
      </c>
      <c r="AK2718" s="33">
        <f>MIN(CalcoliFV!$AN$7,CalcoliFV!$AO$7+MAX(0,180-AJ2718)+4)</f>
        <v>110</v>
      </c>
    </row>
    <row r="2719" spans="35:37" x14ac:dyDescent="0.3">
      <c r="AI2719" s="32">
        <f t="shared" si="80"/>
        <v>45405.166666660079</v>
      </c>
      <c r="AJ2719" s="33">
        <v>90.1</v>
      </c>
      <c r="AK2719" s="33">
        <f>MIN(CalcoliFV!$AN$7,CalcoliFV!$AO$7+MAX(0,180-AJ2719)+4)</f>
        <v>110</v>
      </c>
    </row>
    <row r="2720" spans="35:37" x14ac:dyDescent="0.3">
      <c r="AI2720" s="32">
        <f t="shared" si="80"/>
        <v>45405.208333326744</v>
      </c>
      <c r="AJ2720" s="33">
        <v>99.02</v>
      </c>
      <c r="AK2720" s="33">
        <f>MIN(CalcoliFV!$AN$7,CalcoliFV!$AO$7+MAX(0,180-AJ2720)+4)</f>
        <v>110</v>
      </c>
    </row>
    <row r="2721" spans="35:37" x14ac:dyDescent="0.3">
      <c r="AI2721" s="32">
        <f t="shared" si="80"/>
        <v>45405.249999993408</v>
      </c>
      <c r="AJ2721" s="33">
        <v>118.8</v>
      </c>
      <c r="AK2721" s="33">
        <f>MIN(CalcoliFV!$AN$7,CalcoliFV!$AO$7+MAX(0,180-AJ2721)+4)</f>
        <v>110</v>
      </c>
    </row>
    <row r="2722" spans="35:37" x14ac:dyDescent="0.3">
      <c r="AI2722" s="32">
        <f t="shared" si="80"/>
        <v>45405.291666660072</v>
      </c>
      <c r="AJ2722" s="33">
        <v>146.47999999999999</v>
      </c>
      <c r="AK2722" s="33">
        <f>MIN(CalcoliFV!$AN$7,CalcoliFV!$AO$7+MAX(0,180-AJ2722)+4)</f>
        <v>107.52000000000001</v>
      </c>
    </row>
    <row r="2723" spans="35:37" x14ac:dyDescent="0.3">
      <c r="AI2723" s="32">
        <f t="shared" si="80"/>
        <v>45405.333333326736</v>
      </c>
      <c r="AJ2723" s="33">
        <v>138.18</v>
      </c>
      <c r="AK2723" s="33">
        <f>MIN(CalcoliFV!$AN$7,CalcoliFV!$AO$7+MAX(0,180-AJ2723)+4)</f>
        <v>110</v>
      </c>
    </row>
    <row r="2724" spans="35:37" x14ac:dyDescent="0.3">
      <c r="AI2724" s="32">
        <f t="shared" si="80"/>
        <v>45405.374999993401</v>
      </c>
      <c r="AJ2724" s="33">
        <v>130</v>
      </c>
      <c r="AK2724" s="33">
        <f>MIN(CalcoliFV!$AN$7,CalcoliFV!$AO$7+MAX(0,180-AJ2724)+4)</f>
        <v>110</v>
      </c>
    </row>
    <row r="2725" spans="35:37" x14ac:dyDescent="0.3">
      <c r="AI2725" s="32">
        <f t="shared" si="80"/>
        <v>45405.416666660065</v>
      </c>
      <c r="AJ2725" s="33">
        <v>106.08</v>
      </c>
      <c r="AK2725" s="33">
        <f>MIN(CalcoliFV!$AN$7,CalcoliFV!$AO$7+MAX(0,180-AJ2725)+4)</f>
        <v>110</v>
      </c>
    </row>
    <row r="2726" spans="35:37" x14ac:dyDescent="0.3">
      <c r="AI2726" s="32">
        <f t="shared" si="80"/>
        <v>45405.458333326729</v>
      </c>
      <c r="AJ2726" s="33">
        <v>103.97</v>
      </c>
      <c r="AK2726" s="33">
        <f>MIN(CalcoliFV!$AN$7,CalcoliFV!$AO$7+MAX(0,180-AJ2726)+4)</f>
        <v>110</v>
      </c>
    </row>
    <row r="2727" spans="35:37" x14ac:dyDescent="0.3">
      <c r="AI2727" s="32">
        <f t="shared" si="80"/>
        <v>45405.499999993393</v>
      </c>
      <c r="AJ2727" s="33">
        <v>90.56</v>
      </c>
      <c r="AK2727" s="33">
        <f>MIN(CalcoliFV!$AN$7,CalcoliFV!$AO$7+MAX(0,180-AJ2727)+4)</f>
        <v>110</v>
      </c>
    </row>
    <row r="2728" spans="35:37" x14ac:dyDescent="0.3">
      <c r="AI2728" s="32">
        <f t="shared" si="80"/>
        <v>45405.541666660058</v>
      </c>
      <c r="AJ2728" s="33">
        <v>83</v>
      </c>
      <c r="AK2728" s="33">
        <f>MIN(CalcoliFV!$AN$7,CalcoliFV!$AO$7+MAX(0,180-AJ2728)+4)</f>
        <v>110</v>
      </c>
    </row>
    <row r="2729" spans="35:37" x14ac:dyDescent="0.3">
      <c r="AI2729" s="32">
        <f t="shared" si="80"/>
        <v>45405.583333326722</v>
      </c>
      <c r="AJ2729" s="33">
        <v>78.615639999999999</v>
      </c>
      <c r="AK2729" s="33">
        <f>MIN(CalcoliFV!$AN$7,CalcoliFV!$AO$7+MAX(0,180-AJ2729)+4)</f>
        <v>110</v>
      </c>
    </row>
    <row r="2730" spans="35:37" x14ac:dyDescent="0.3">
      <c r="AI2730" s="32">
        <f t="shared" si="80"/>
        <v>45405.624999993386</v>
      </c>
      <c r="AJ2730" s="33">
        <v>79.672749999999994</v>
      </c>
      <c r="AK2730" s="33">
        <f>MIN(CalcoliFV!$AN$7,CalcoliFV!$AO$7+MAX(0,180-AJ2730)+4)</f>
        <v>110</v>
      </c>
    </row>
    <row r="2731" spans="35:37" x14ac:dyDescent="0.3">
      <c r="AI2731" s="32">
        <f t="shared" si="80"/>
        <v>45405.66666666005</v>
      </c>
      <c r="AJ2731" s="33">
        <v>86.946979999999996</v>
      </c>
      <c r="AK2731" s="33">
        <f>MIN(CalcoliFV!$AN$7,CalcoliFV!$AO$7+MAX(0,180-AJ2731)+4)</f>
        <v>110</v>
      </c>
    </row>
    <row r="2732" spans="35:37" x14ac:dyDescent="0.3">
      <c r="AI2732" s="32">
        <f t="shared" si="80"/>
        <v>45405.708333326715</v>
      </c>
      <c r="AJ2732" s="33">
        <v>98.638779999999997</v>
      </c>
      <c r="AK2732" s="33">
        <f>MIN(CalcoliFV!$AN$7,CalcoliFV!$AO$7+MAX(0,180-AJ2732)+4)</f>
        <v>110</v>
      </c>
    </row>
    <row r="2733" spans="35:37" x14ac:dyDescent="0.3">
      <c r="AI2733" s="32">
        <f t="shared" si="80"/>
        <v>45405.749999993379</v>
      </c>
      <c r="AJ2733" s="33">
        <v>105.35</v>
      </c>
      <c r="AK2733" s="33">
        <f>MIN(CalcoliFV!$AN$7,CalcoliFV!$AO$7+MAX(0,180-AJ2733)+4)</f>
        <v>110</v>
      </c>
    </row>
    <row r="2734" spans="35:37" x14ac:dyDescent="0.3">
      <c r="AI2734" s="32">
        <f t="shared" si="80"/>
        <v>45405.791666660043</v>
      </c>
      <c r="AJ2734" s="33">
        <v>126.92</v>
      </c>
      <c r="AK2734" s="33">
        <f>MIN(CalcoliFV!$AN$7,CalcoliFV!$AO$7+MAX(0,180-AJ2734)+4)</f>
        <v>110</v>
      </c>
    </row>
    <row r="2735" spans="35:37" x14ac:dyDescent="0.3">
      <c r="AI2735" s="32">
        <f t="shared" si="80"/>
        <v>45405.833333326707</v>
      </c>
      <c r="AJ2735" s="33">
        <v>133.36000000000001</v>
      </c>
      <c r="AK2735" s="33">
        <f>MIN(CalcoliFV!$AN$7,CalcoliFV!$AO$7+MAX(0,180-AJ2735)+4)</f>
        <v>110</v>
      </c>
    </row>
    <row r="2736" spans="35:37" x14ac:dyDescent="0.3">
      <c r="AI2736" s="32">
        <f t="shared" si="80"/>
        <v>45405.874999993372</v>
      </c>
      <c r="AJ2736" s="33">
        <v>112.81</v>
      </c>
      <c r="AK2736" s="33">
        <f>MIN(CalcoliFV!$AN$7,CalcoliFV!$AO$7+MAX(0,180-AJ2736)+4)</f>
        <v>110</v>
      </c>
    </row>
    <row r="2737" spans="35:37" x14ac:dyDescent="0.3">
      <c r="AI2737" s="32">
        <f t="shared" si="80"/>
        <v>45405.916666660036</v>
      </c>
      <c r="AJ2737" s="33">
        <v>101.5</v>
      </c>
      <c r="AK2737" s="33">
        <f>MIN(CalcoliFV!$AN$7,CalcoliFV!$AO$7+MAX(0,180-AJ2737)+4)</f>
        <v>110</v>
      </c>
    </row>
    <row r="2738" spans="35:37" x14ac:dyDescent="0.3">
      <c r="AI2738" s="32">
        <f t="shared" si="80"/>
        <v>45405.9583333267</v>
      </c>
      <c r="AJ2738" s="33">
        <v>99.02</v>
      </c>
      <c r="AK2738" s="33">
        <f>MIN(CalcoliFV!$AN$7,CalcoliFV!$AO$7+MAX(0,180-AJ2738)+4)</f>
        <v>110</v>
      </c>
    </row>
    <row r="2739" spans="35:37" x14ac:dyDescent="0.3">
      <c r="AI2739" s="32">
        <f t="shared" si="80"/>
        <v>45405.999999993364</v>
      </c>
      <c r="AJ2739" s="33">
        <v>88.75</v>
      </c>
      <c r="AK2739" s="33">
        <f>MIN(CalcoliFV!$AN$7,CalcoliFV!$AO$7+MAX(0,180-AJ2739)+4)</f>
        <v>110</v>
      </c>
    </row>
    <row r="2740" spans="35:37" x14ac:dyDescent="0.3">
      <c r="AI2740" s="32">
        <f t="shared" si="80"/>
        <v>45406.041666660029</v>
      </c>
      <c r="AJ2740" s="33">
        <v>90.1</v>
      </c>
      <c r="AK2740" s="33">
        <f>MIN(CalcoliFV!$AN$7,CalcoliFV!$AO$7+MAX(0,180-AJ2740)+4)</f>
        <v>110</v>
      </c>
    </row>
    <row r="2741" spans="35:37" x14ac:dyDescent="0.3">
      <c r="AI2741" s="32">
        <f t="shared" si="80"/>
        <v>45406.083333326693</v>
      </c>
      <c r="AJ2741" s="33">
        <v>84.1</v>
      </c>
      <c r="AK2741" s="33">
        <f>MIN(CalcoliFV!$AN$7,CalcoliFV!$AO$7+MAX(0,180-AJ2741)+4)</f>
        <v>110</v>
      </c>
    </row>
    <row r="2742" spans="35:37" x14ac:dyDescent="0.3">
      <c r="AI2742" s="32">
        <f t="shared" si="80"/>
        <v>45406.124999993357</v>
      </c>
      <c r="AJ2742" s="33">
        <v>88</v>
      </c>
      <c r="AK2742" s="33">
        <f>MIN(CalcoliFV!$AN$7,CalcoliFV!$AO$7+MAX(0,180-AJ2742)+4)</f>
        <v>110</v>
      </c>
    </row>
    <row r="2743" spans="35:37" x14ac:dyDescent="0.3">
      <c r="AI2743" s="32">
        <f t="shared" si="80"/>
        <v>45406.166666660021</v>
      </c>
      <c r="AJ2743" s="33">
        <v>86.03</v>
      </c>
      <c r="AK2743" s="33">
        <f>MIN(CalcoliFV!$AN$7,CalcoliFV!$AO$7+MAX(0,180-AJ2743)+4)</f>
        <v>110</v>
      </c>
    </row>
    <row r="2744" spans="35:37" x14ac:dyDescent="0.3">
      <c r="AI2744" s="32">
        <f t="shared" si="80"/>
        <v>45406.208333326686</v>
      </c>
      <c r="AJ2744" s="33">
        <v>90.1</v>
      </c>
      <c r="AK2744" s="33">
        <f>MIN(CalcoliFV!$AN$7,CalcoliFV!$AO$7+MAX(0,180-AJ2744)+4)</f>
        <v>110</v>
      </c>
    </row>
    <row r="2745" spans="35:37" x14ac:dyDescent="0.3">
      <c r="AI2745" s="32">
        <f t="shared" si="80"/>
        <v>45406.24999999335</v>
      </c>
      <c r="AJ2745" s="33">
        <v>105.46</v>
      </c>
      <c r="AK2745" s="33">
        <f>MIN(CalcoliFV!$AN$7,CalcoliFV!$AO$7+MAX(0,180-AJ2745)+4)</f>
        <v>110</v>
      </c>
    </row>
    <row r="2746" spans="35:37" x14ac:dyDescent="0.3">
      <c r="AI2746" s="32">
        <f t="shared" si="80"/>
        <v>45406.291666660014</v>
      </c>
      <c r="AJ2746" s="33">
        <v>125.86935</v>
      </c>
      <c r="AK2746" s="33">
        <f>MIN(CalcoliFV!$AN$7,CalcoliFV!$AO$7+MAX(0,180-AJ2746)+4)</f>
        <v>110</v>
      </c>
    </row>
    <row r="2747" spans="35:37" x14ac:dyDescent="0.3">
      <c r="AI2747" s="32">
        <f t="shared" si="80"/>
        <v>45406.333333326678</v>
      </c>
      <c r="AJ2747" s="33">
        <v>120</v>
      </c>
      <c r="AK2747" s="33">
        <f>MIN(CalcoliFV!$AN$7,CalcoliFV!$AO$7+MAX(0,180-AJ2747)+4)</f>
        <v>110</v>
      </c>
    </row>
    <row r="2748" spans="35:37" x14ac:dyDescent="0.3">
      <c r="AI2748" s="32">
        <f t="shared" si="80"/>
        <v>45406.374999993342</v>
      </c>
      <c r="AJ2748" s="33">
        <v>105.39</v>
      </c>
      <c r="AK2748" s="33">
        <f>MIN(CalcoliFV!$AN$7,CalcoliFV!$AO$7+MAX(0,180-AJ2748)+4)</f>
        <v>110</v>
      </c>
    </row>
    <row r="2749" spans="35:37" x14ac:dyDescent="0.3">
      <c r="AI2749" s="32">
        <f t="shared" si="80"/>
        <v>45406.416666660007</v>
      </c>
      <c r="AJ2749" s="33">
        <v>100</v>
      </c>
      <c r="AK2749" s="33">
        <f>MIN(CalcoliFV!$AN$7,CalcoliFV!$AO$7+MAX(0,180-AJ2749)+4)</f>
        <v>110</v>
      </c>
    </row>
    <row r="2750" spans="35:37" x14ac:dyDescent="0.3">
      <c r="AI2750" s="32">
        <f t="shared" si="80"/>
        <v>45406.458333326671</v>
      </c>
      <c r="AJ2750" s="33">
        <v>90.1</v>
      </c>
      <c r="AK2750" s="33">
        <f>MIN(CalcoliFV!$AN$7,CalcoliFV!$AO$7+MAX(0,180-AJ2750)+4)</f>
        <v>110</v>
      </c>
    </row>
    <row r="2751" spans="35:37" x14ac:dyDescent="0.3">
      <c r="AI2751" s="32">
        <f t="shared" si="80"/>
        <v>45406.499999993335</v>
      </c>
      <c r="AJ2751" s="33">
        <v>89</v>
      </c>
      <c r="AK2751" s="33">
        <f>MIN(CalcoliFV!$AN$7,CalcoliFV!$AO$7+MAX(0,180-AJ2751)+4)</f>
        <v>110</v>
      </c>
    </row>
    <row r="2752" spans="35:37" x14ac:dyDescent="0.3">
      <c r="AI2752" s="32">
        <f t="shared" si="80"/>
        <v>45406.541666659999</v>
      </c>
      <c r="AJ2752" s="33">
        <v>85.97</v>
      </c>
      <c r="AK2752" s="33">
        <f>MIN(CalcoliFV!$AN$7,CalcoliFV!$AO$7+MAX(0,180-AJ2752)+4)</f>
        <v>110</v>
      </c>
    </row>
    <row r="2753" spans="35:37" x14ac:dyDescent="0.3">
      <c r="AI2753" s="32">
        <f t="shared" si="80"/>
        <v>45406.583333326664</v>
      </c>
      <c r="AJ2753" s="33">
        <v>89</v>
      </c>
      <c r="AK2753" s="33">
        <f>MIN(CalcoliFV!$AN$7,CalcoliFV!$AO$7+MAX(0,180-AJ2753)+4)</f>
        <v>110</v>
      </c>
    </row>
    <row r="2754" spans="35:37" x14ac:dyDescent="0.3">
      <c r="AI2754" s="32">
        <f t="shared" si="80"/>
        <v>45406.624999993328</v>
      </c>
      <c r="AJ2754" s="33">
        <v>84.05</v>
      </c>
      <c r="AK2754" s="33">
        <f>MIN(CalcoliFV!$AN$7,CalcoliFV!$AO$7+MAX(0,180-AJ2754)+4)</f>
        <v>110</v>
      </c>
    </row>
    <row r="2755" spans="35:37" x14ac:dyDescent="0.3">
      <c r="AI2755" s="32">
        <f t="shared" si="80"/>
        <v>45406.666666659992</v>
      </c>
      <c r="AJ2755" s="33">
        <v>89.1</v>
      </c>
      <c r="AK2755" s="33">
        <f>MIN(CalcoliFV!$AN$7,CalcoliFV!$AO$7+MAX(0,180-AJ2755)+4)</f>
        <v>110</v>
      </c>
    </row>
    <row r="2756" spans="35:37" x14ac:dyDescent="0.3">
      <c r="AI2756" s="32">
        <f t="shared" si="80"/>
        <v>45406.708333326656</v>
      </c>
      <c r="AJ2756" s="33">
        <v>94.77</v>
      </c>
      <c r="AK2756" s="33">
        <f>MIN(CalcoliFV!$AN$7,CalcoliFV!$AO$7+MAX(0,180-AJ2756)+4)</f>
        <v>110</v>
      </c>
    </row>
    <row r="2757" spans="35:37" x14ac:dyDescent="0.3">
      <c r="AI2757" s="32">
        <f t="shared" ref="AI2757:AI2820" si="81">AI2756+1/24</f>
        <v>45406.749999993321</v>
      </c>
      <c r="AJ2757" s="33">
        <v>105.39</v>
      </c>
      <c r="AK2757" s="33">
        <f>MIN(CalcoliFV!$AN$7,CalcoliFV!$AO$7+MAX(0,180-AJ2757)+4)</f>
        <v>110</v>
      </c>
    </row>
    <row r="2758" spans="35:37" x14ac:dyDescent="0.3">
      <c r="AI2758" s="32">
        <f t="shared" si="81"/>
        <v>45406.791666659985</v>
      </c>
      <c r="AJ2758" s="33">
        <v>140</v>
      </c>
      <c r="AK2758" s="33">
        <f>MIN(CalcoliFV!$AN$7,CalcoliFV!$AO$7+MAX(0,180-AJ2758)+4)</f>
        <v>110</v>
      </c>
    </row>
    <row r="2759" spans="35:37" x14ac:dyDescent="0.3">
      <c r="AI2759" s="32">
        <f t="shared" si="81"/>
        <v>45406.833333326649</v>
      </c>
      <c r="AJ2759" s="33">
        <v>145.43</v>
      </c>
      <c r="AK2759" s="33">
        <f>MIN(CalcoliFV!$AN$7,CalcoliFV!$AO$7+MAX(0,180-AJ2759)+4)</f>
        <v>108.57</v>
      </c>
    </row>
    <row r="2760" spans="35:37" x14ac:dyDescent="0.3">
      <c r="AI2760" s="32">
        <f t="shared" si="81"/>
        <v>45406.874999993313</v>
      </c>
      <c r="AJ2760" s="33">
        <v>120</v>
      </c>
      <c r="AK2760" s="33">
        <f>MIN(CalcoliFV!$AN$7,CalcoliFV!$AO$7+MAX(0,180-AJ2760)+4)</f>
        <v>110</v>
      </c>
    </row>
    <row r="2761" spans="35:37" x14ac:dyDescent="0.3">
      <c r="AI2761" s="32">
        <f t="shared" si="81"/>
        <v>45406.916666659978</v>
      </c>
      <c r="AJ2761" s="33">
        <v>105.46</v>
      </c>
      <c r="AK2761" s="33">
        <f>MIN(CalcoliFV!$AN$7,CalcoliFV!$AO$7+MAX(0,180-AJ2761)+4)</f>
        <v>110</v>
      </c>
    </row>
    <row r="2762" spans="35:37" x14ac:dyDescent="0.3">
      <c r="AI2762" s="32">
        <f t="shared" si="81"/>
        <v>45406.958333326642</v>
      </c>
      <c r="AJ2762" s="33">
        <v>98.81</v>
      </c>
      <c r="AK2762" s="33">
        <f>MIN(CalcoliFV!$AN$7,CalcoliFV!$AO$7+MAX(0,180-AJ2762)+4)</f>
        <v>110</v>
      </c>
    </row>
    <row r="2763" spans="35:37" x14ac:dyDescent="0.3">
      <c r="AI2763" s="32">
        <f t="shared" si="81"/>
        <v>45406.999999993306</v>
      </c>
      <c r="AJ2763" s="33">
        <v>96.61</v>
      </c>
      <c r="AK2763" s="33">
        <f>MIN(CalcoliFV!$AN$7,CalcoliFV!$AO$7+MAX(0,180-AJ2763)+4)</f>
        <v>110</v>
      </c>
    </row>
    <row r="2764" spans="35:37" x14ac:dyDescent="0.3">
      <c r="AI2764" s="32">
        <f t="shared" si="81"/>
        <v>45407.04166665997</v>
      </c>
      <c r="AJ2764" s="33">
        <v>96.84</v>
      </c>
      <c r="AK2764" s="33">
        <f>MIN(CalcoliFV!$AN$7,CalcoliFV!$AO$7+MAX(0,180-AJ2764)+4)</f>
        <v>110</v>
      </c>
    </row>
    <row r="2765" spans="35:37" x14ac:dyDescent="0.3">
      <c r="AI2765" s="32">
        <f t="shared" si="81"/>
        <v>45407.083333326635</v>
      </c>
      <c r="AJ2765" s="33">
        <v>100</v>
      </c>
      <c r="AK2765" s="33">
        <f>MIN(CalcoliFV!$AN$7,CalcoliFV!$AO$7+MAX(0,180-AJ2765)+4)</f>
        <v>110</v>
      </c>
    </row>
    <row r="2766" spans="35:37" x14ac:dyDescent="0.3">
      <c r="AI2766" s="32">
        <f t="shared" si="81"/>
        <v>45407.124999993299</v>
      </c>
      <c r="AJ2766" s="33">
        <v>103.37</v>
      </c>
      <c r="AK2766" s="33">
        <f>MIN(CalcoliFV!$AN$7,CalcoliFV!$AO$7+MAX(0,180-AJ2766)+4)</f>
        <v>110</v>
      </c>
    </row>
    <row r="2767" spans="35:37" x14ac:dyDescent="0.3">
      <c r="AI2767" s="32">
        <f t="shared" si="81"/>
        <v>45407.166666659963</v>
      </c>
      <c r="AJ2767" s="33">
        <v>105.05</v>
      </c>
      <c r="AK2767" s="33">
        <f>MIN(CalcoliFV!$AN$7,CalcoliFV!$AO$7+MAX(0,180-AJ2767)+4)</f>
        <v>110</v>
      </c>
    </row>
    <row r="2768" spans="35:37" x14ac:dyDescent="0.3">
      <c r="AI2768" s="32">
        <f t="shared" si="81"/>
        <v>45407.208333326627</v>
      </c>
      <c r="AJ2768" s="33">
        <v>105.05</v>
      </c>
      <c r="AK2768" s="33">
        <f>MIN(CalcoliFV!$AN$7,CalcoliFV!$AO$7+MAX(0,180-AJ2768)+4)</f>
        <v>110</v>
      </c>
    </row>
    <row r="2769" spans="35:37" x14ac:dyDescent="0.3">
      <c r="AI2769" s="32">
        <f t="shared" si="81"/>
        <v>45407.249999993292</v>
      </c>
      <c r="AJ2769" s="33">
        <v>105</v>
      </c>
      <c r="AK2769" s="33">
        <f>MIN(CalcoliFV!$AN$7,CalcoliFV!$AO$7+MAX(0,180-AJ2769)+4)</f>
        <v>110</v>
      </c>
    </row>
    <row r="2770" spans="35:37" x14ac:dyDescent="0.3">
      <c r="AI2770" s="32">
        <f t="shared" si="81"/>
        <v>45407.291666659956</v>
      </c>
      <c r="AJ2770" s="33">
        <v>106.9</v>
      </c>
      <c r="AK2770" s="33">
        <f>MIN(CalcoliFV!$AN$7,CalcoliFV!$AO$7+MAX(0,180-AJ2770)+4)</f>
        <v>110</v>
      </c>
    </row>
    <row r="2771" spans="35:37" x14ac:dyDescent="0.3">
      <c r="AI2771" s="32">
        <f t="shared" si="81"/>
        <v>45407.33333332662</v>
      </c>
      <c r="AJ2771" s="33">
        <v>105.05</v>
      </c>
      <c r="AK2771" s="33">
        <f>MIN(CalcoliFV!$AN$7,CalcoliFV!$AO$7+MAX(0,180-AJ2771)+4)</f>
        <v>110</v>
      </c>
    </row>
    <row r="2772" spans="35:37" x14ac:dyDescent="0.3">
      <c r="AI2772" s="32">
        <f t="shared" si="81"/>
        <v>45407.374999993284</v>
      </c>
      <c r="AJ2772" s="33">
        <v>92.8</v>
      </c>
      <c r="AK2772" s="33">
        <f>MIN(CalcoliFV!$AN$7,CalcoliFV!$AO$7+MAX(0,180-AJ2772)+4)</f>
        <v>110</v>
      </c>
    </row>
    <row r="2773" spans="35:37" x14ac:dyDescent="0.3">
      <c r="AI2773" s="32">
        <f t="shared" si="81"/>
        <v>45407.416666659949</v>
      </c>
      <c r="AJ2773" s="33">
        <v>80.005290000000002</v>
      </c>
      <c r="AK2773" s="33">
        <f>MIN(CalcoliFV!$AN$7,CalcoliFV!$AO$7+MAX(0,180-AJ2773)+4)</f>
        <v>110</v>
      </c>
    </row>
    <row r="2774" spans="35:37" x14ac:dyDescent="0.3">
      <c r="AI2774" s="32">
        <f t="shared" si="81"/>
        <v>45407.458333326613</v>
      </c>
      <c r="AJ2774" s="33">
        <v>78.197339999999997</v>
      </c>
      <c r="AK2774" s="33">
        <f>MIN(CalcoliFV!$AN$7,CalcoliFV!$AO$7+MAX(0,180-AJ2774)+4)</f>
        <v>110</v>
      </c>
    </row>
    <row r="2775" spans="35:37" x14ac:dyDescent="0.3">
      <c r="AI2775" s="32">
        <f t="shared" si="81"/>
        <v>45407.499999993277</v>
      </c>
      <c r="AJ2775" s="33">
        <v>73.922839999999994</v>
      </c>
      <c r="AK2775" s="33">
        <f>MIN(CalcoliFV!$AN$7,CalcoliFV!$AO$7+MAX(0,180-AJ2775)+4)</f>
        <v>110</v>
      </c>
    </row>
    <row r="2776" spans="35:37" x14ac:dyDescent="0.3">
      <c r="AI2776" s="32">
        <f t="shared" si="81"/>
        <v>45407.541666659941</v>
      </c>
      <c r="AJ2776" s="33">
        <v>61.315530000000003</v>
      </c>
      <c r="AK2776" s="33">
        <f>MIN(CalcoliFV!$AN$7,CalcoliFV!$AO$7+MAX(0,180-AJ2776)+4)</f>
        <v>110</v>
      </c>
    </row>
    <row r="2777" spans="35:37" x14ac:dyDescent="0.3">
      <c r="AI2777" s="32">
        <f t="shared" si="81"/>
        <v>45407.583333326605</v>
      </c>
      <c r="AJ2777" s="33">
        <v>57.037610000000001</v>
      </c>
      <c r="AK2777" s="33">
        <f>MIN(CalcoliFV!$AN$7,CalcoliFV!$AO$7+MAX(0,180-AJ2777)+4)</f>
        <v>110</v>
      </c>
    </row>
    <row r="2778" spans="35:37" x14ac:dyDescent="0.3">
      <c r="AI2778" s="32">
        <f t="shared" si="81"/>
        <v>45407.62499999327</v>
      </c>
      <c r="AJ2778" s="33">
        <v>60</v>
      </c>
      <c r="AK2778" s="33">
        <f>MIN(CalcoliFV!$AN$7,CalcoliFV!$AO$7+MAX(0,180-AJ2778)+4)</f>
        <v>110</v>
      </c>
    </row>
    <row r="2779" spans="35:37" x14ac:dyDescent="0.3">
      <c r="AI2779" s="32">
        <f t="shared" si="81"/>
        <v>45407.666666659934</v>
      </c>
      <c r="AJ2779" s="33">
        <v>73.31</v>
      </c>
      <c r="AK2779" s="33">
        <f>MIN(CalcoliFV!$AN$7,CalcoliFV!$AO$7+MAX(0,180-AJ2779)+4)</f>
        <v>110</v>
      </c>
    </row>
    <row r="2780" spans="35:37" x14ac:dyDescent="0.3">
      <c r="AI2780" s="32">
        <f t="shared" si="81"/>
        <v>45407.708333326598</v>
      </c>
      <c r="AJ2780" s="33">
        <v>94.59</v>
      </c>
      <c r="AK2780" s="33">
        <f>MIN(CalcoliFV!$AN$7,CalcoliFV!$AO$7+MAX(0,180-AJ2780)+4)</f>
        <v>110</v>
      </c>
    </row>
    <row r="2781" spans="35:37" x14ac:dyDescent="0.3">
      <c r="AI2781" s="32">
        <f t="shared" si="81"/>
        <v>45407.749999993262</v>
      </c>
      <c r="AJ2781" s="33">
        <v>105</v>
      </c>
      <c r="AK2781" s="33">
        <f>MIN(CalcoliFV!$AN$7,CalcoliFV!$AO$7+MAX(0,180-AJ2781)+4)</f>
        <v>110</v>
      </c>
    </row>
    <row r="2782" spans="35:37" x14ac:dyDescent="0.3">
      <c r="AI2782" s="32">
        <f t="shared" si="81"/>
        <v>45407.791666659927</v>
      </c>
      <c r="AJ2782" s="33">
        <v>134.1</v>
      </c>
      <c r="AK2782" s="33">
        <f>MIN(CalcoliFV!$AN$7,CalcoliFV!$AO$7+MAX(0,180-AJ2782)+4)</f>
        <v>110</v>
      </c>
    </row>
    <row r="2783" spans="35:37" x14ac:dyDescent="0.3">
      <c r="AI2783" s="32">
        <f t="shared" si="81"/>
        <v>45407.833333326591</v>
      </c>
      <c r="AJ2783" s="33">
        <v>150</v>
      </c>
      <c r="AK2783" s="33">
        <f>MIN(CalcoliFV!$AN$7,CalcoliFV!$AO$7+MAX(0,180-AJ2783)+4)</f>
        <v>104</v>
      </c>
    </row>
    <row r="2784" spans="35:37" x14ac:dyDescent="0.3">
      <c r="AI2784" s="32">
        <f t="shared" si="81"/>
        <v>45407.874999993255</v>
      </c>
      <c r="AJ2784" s="33">
        <v>142</v>
      </c>
      <c r="AK2784" s="33">
        <f>MIN(CalcoliFV!$AN$7,CalcoliFV!$AO$7+MAX(0,180-AJ2784)+4)</f>
        <v>110</v>
      </c>
    </row>
    <row r="2785" spans="35:37" x14ac:dyDescent="0.3">
      <c r="AI2785" s="32">
        <f t="shared" si="81"/>
        <v>45407.916666659919</v>
      </c>
      <c r="AJ2785" s="33">
        <v>136.1</v>
      </c>
      <c r="AK2785" s="33">
        <f>MIN(CalcoliFV!$AN$7,CalcoliFV!$AO$7+MAX(0,180-AJ2785)+4)</f>
        <v>110</v>
      </c>
    </row>
    <row r="2786" spans="35:37" x14ac:dyDescent="0.3">
      <c r="AI2786" s="32">
        <f t="shared" si="81"/>
        <v>45407.958333326584</v>
      </c>
      <c r="AJ2786" s="33">
        <v>106.09</v>
      </c>
      <c r="AK2786" s="33">
        <f>MIN(CalcoliFV!$AN$7,CalcoliFV!$AO$7+MAX(0,180-AJ2786)+4)</f>
        <v>110</v>
      </c>
    </row>
    <row r="2787" spans="35:37" x14ac:dyDescent="0.3">
      <c r="AI2787" s="32">
        <f t="shared" si="81"/>
        <v>45407.999999993248</v>
      </c>
      <c r="AJ2787" s="33">
        <v>98.08</v>
      </c>
      <c r="AK2787" s="33">
        <f>MIN(CalcoliFV!$AN$7,CalcoliFV!$AO$7+MAX(0,180-AJ2787)+4)</f>
        <v>110</v>
      </c>
    </row>
    <row r="2788" spans="35:37" x14ac:dyDescent="0.3">
      <c r="AI2788" s="32">
        <f t="shared" si="81"/>
        <v>45408.041666659912</v>
      </c>
      <c r="AJ2788" s="33">
        <v>96.53</v>
      </c>
      <c r="AK2788" s="33">
        <f>MIN(CalcoliFV!$AN$7,CalcoliFV!$AO$7+MAX(0,180-AJ2788)+4)</f>
        <v>110</v>
      </c>
    </row>
    <row r="2789" spans="35:37" x14ac:dyDescent="0.3">
      <c r="AI2789" s="32">
        <f t="shared" si="81"/>
        <v>45408.083333326576</v>
      </c>
      <c r="AJ2789" s="33">
        <v>85.45</v>
      </c>
      <c r="AK2789" s="33">
        <f>MIN(CalcoliFV!$AN$7,CalcoliFV!$AO$7+MAX(0,180-AJ2789)+4)</f>
        <v>110</v>
      </c>
    </row>
    <row r="2790" spans="35:37" x14ac:dyDescent="0.3">
      <c r="AI2790" s="32">
        <f t="shared" si="81"/>
        <v>45408.124999993241</v>
      </c>
      <c r="AJ2790" s="33">
        <v>85</v>
      </c>
      <c r="AK2790" s="33">
        <f>MIN(CalcoliFV!$AN$7,CalcoliFV!$AO$7+MAX(0,180-AJ2790)+4)</f>
        <v>110</v>
      </c>
    </row>
    <row r="2791" spans="35:37" x14ac:dyDescent="0.3">
      <c r="AI2791" s="32">
        <f t="shared" si="81"/>
        <v>45408.166666659905</v>
      </c>
      <c r="AJ2791" s="33">
        <v>85</v>
      </c>
      <c r="AK2791" s="33">
        <f>MIN(CalcoliFV!$AN$7,CalcoliFV!$AO$7+MAX(0,180-AJ2791)+4)</f>
        <v>110</v>
      </c>
    </row>
    <row r="2792" spans="35:37" x14ac:dyDescent="0.3">
      <c r="AI2792" s="32">
        <f t="shared" si="81"/>
        <v>45408.208333326569</v>
      </c>
      <c r="AJ2792" s="33">
        <v>94</v>
      </c>
      <c r="AK2792" s="33">
        <f>MIN(CalcoliFV!$AN$7,CalcoliFV!$AO$7+MAX(0,180-AJ2792)+4)</f>
        <v>110</v>
      </c>
    </row>
    <row r="2793" spans="35:37" x14ac:dyDescent="0.3">
      <c r="AI2793" s="32">
        <f t="shared" si="81"/>
        <v>45408.249999993233</v>
      </c>
      <c r="AJ2793" s="33">
        <v>102.74</v>
      </c>
      <c r="AK2793" s="33">
        <f>MIN(CalcoliFV!$AN$7,CalcoliFV!$AO$7+MAX(0,180-AJ2793)+4)</f>
        <v>110</v>
      </c>
    </row>
    <row r="2794" spans="35:37" x14ac:dyDescent="0.3">
      <c r="AI2794" s="32">
        <f t="shared" si="81"/>
        <v>45408.291666659898</v>
      </c>
      <c r="AJ2794" s="33">
        <v>145</v>
      </c>
      <c r="AK2794" s="33">
        <f>MIN(CalcoliFV!$AN$7,CalcoliFV!$AO$7+MAX(0,180-AJ2794)+4)</f>
        <v>109</v>
      </c>
    </row>
    <row r="2795" spans="35:37" x14ac:dyDescent="0.3">
      <c r="AI2795" s="32">
        <f t="shared" si="81"/>
        <v>45408.333333326562</v>
      </c>
      <c r="AJ2795" s="33">
        <v>156</v>
      </c>
      <c r="AK2795" s="33">
        <f>MIN(CalcoliFV!$AN$7,CalcoliFV!$AO$7+MAX(0,180-AJ2795)+4)</f>
        <v>98</v>
      </c>
    </row>
    <row r="2796" spans="35:37" x14ac:dyDescent="0.3">
      <c r="AI2796" s="32">
        <f t="shared" si="81"/>
        <v>45408.374999993226</v>
      </c>
      <c r="AJ2796" s="33">
        <v>155</v>
      </c>
      <c r="AK2796" s="33">
        <f>MIN(CalcoliFV!$AN$7,CalcoliFV!$AO$7+MAX(0,180-AJ2796)+4)</f>
        <v>99</v>
      </c>
    </row>
    <row r="2797" spans="35:37" x14ac:dyDescent="0.3">
      <c r="AI2797" s="32">
        <f t="shared" si="81"/>
        <v>45408.41666665989</v>
      </c>
      <c r="AJ2797" s="33">
        <v>140.19999999999999</v>
      </c>
      <c r="AK2797" s="33">
        <f>MIN(CalcoliFV!$AN$7,CalcoliFV!$AO$7+MAX(0,180-AJ2797)+4)</f>
        <v>110</v>
      </c>
    </row>
    <row r="2798" spans="35:37" x14ac:dyDescent="0.3">
      <c r="AI2798" s="32">
        <f t="shared" si="81"/>
        <v>45408.458333326555</v>
      </c>
      <c r="AJ2798" s="33">
        <v>131.19</v>
      </c>
      <c r="AK2798" s="33">
        <f>MIN(CalcoliFV!$AN$7,CalcoliFV!$AO$7+MAX(0,180-AJ2798)+4)</f>
        <v>110</v>
      </c>
    </row>
    <row r="2799" spans="35:37" x14ac:dyDescent="0.3">
      <c r="AI2799" s="32">
        <f t="shared" si="81"/>
        <v>45408.499999993219</v>
      </c>
      <c r="AJ2799" s="33">
        <v>103.03</v>
      </c>
      <c r="AK2799" s="33">
        <f>MIN(CalcoliFV!$AN$7,CalcoliFV!$AO$7+MAX(0,180-AJ2799)+4)</f>
        <v>110</v>
      </c>
    </row>
    <row r="2800" spans="35:37" x14ac:dyDescent="0.3">
      <c r="AI2800" s="32">
        <f t="shared" si="81"/>
        <v>45408.541666659883</v>
      </c>
      <c r="AJ2800" s="33">
        <v>100.09</v>
      </c>
      <c r="AK2800" s="33">
        <f>MIN(CalcoliFV!$AN$7,CalcoliFV!$AO$7+MAX(0,180-AJ2800)+4)</f>
        <v>110</v>
      </c>
    </row>
    <row r="2801" spans="35:37" x14ac:dyDescent="0.3">
      <c r="AI2801" s="32">
        <f t="shared" si="81"/>
        <v>45408.583333326547</v>
      </c>
      <c r="AJ2801" s="33">
        <v>106.52</v>
      </c>
      <c r="AK2801" s="33">
        <f>MIN(CalcoliFV!$AN$7,CalcoliFV!$AO$7+MAX(0,180-AJ2801)+4)</f>
        <v>110</v>
      </c>
    </row>
    <row r="2802" spans="35:37" x14ac:dyDescent="0.3">
      <c r="AI2802" s="32">
        <f t="shared" si="81"/>
        <v>45408.624999993212</v>
      </c>
      <c r="AJ2802" s="33">
        <v>131.19</v>
      </c>
      <c r="AK2802" s="33">
        <f>MIN(CalcoliFV!$AN$7,CalcoliFV!$AO$7+MAX(0,180-AJ2802)+4)</f>
        <v>110</v>
      </c>
    </row>
    <row r="2803" spans="35:37" x14ac:dyDescent="0.3">
      <c r="AI2803" s="32">
        <f t="shared" si="81"/>
        <v>45408.666666659876</v>
      </c>
      <c r="AJ2803" s="33">
        <v>144</v>
      </c>
      <c r="AK2803" s="33">
        <f>MIN(CalcoliFV!$AN$7,CalcoliFV!$AO$7+MAX(0,180-AJ2803)+4)</f>
        <v>110</v>
      </c>
    </row>
    <row r="2804" spans="35:37" x14ac:dyDescent="0.3">
      <c r="AI2804" s="32">
        <f t="shared" si="81"/>
        <v>45408.70833332654</v>
      </c>
      <c r="AJ2804" s="33">
        <v>150</v>
      </c>
      <c r="AK2804" s="33">
        <f>MIN(CalcoliFV!$AN$7,CalcoliFV!$AO$7+MAX(0,180-AJ2804)+4)</f>
        <v>104</v>
      </c>
    </row>
    <row r="2805" spans="35:37" x14ac:dyDescent="0.3">
      <c r="AI2805" s="32">
        <f t="shared" si="81"/>
        <v>45408.749999993204</v>
      </c>
      <c r="AJ2805" s="33">
        <v>140</v>
      </c>
      <c r="AK2805" s="33">
        <f>MIN(CalcoliFV!$AN$7,CalcoliFV!$AO$7+MAX(0,180-AJ2805)+4)</f>
        <v>110</v>
      </c>
    </row>
    <row r="2806" spans="35:37" x14ac:dyDescent="0.3">
      <c r="AI2806" s="32">
        <f t="shared" si="81"/>
        <v>45408.791666659868</v>
      </c>
      <c r="AJ2806" s="33">
        <v>144</v>
      </c>
      <c r="AK2806" s="33">
        <f>MIN(CalcoliFV!$AN$7,CalcoliFV!$AO$7+MAX(0,180-AJ2806)+4)</f>
        <v>110</v>
      </c>
    </row>
    <row r="2807" spans="35:37" x14ac:dyDescent="0.3">
      <c r="AI2807" s="32">
        <f t="shared" si="81"/>
        <v>45408.833333326533</v>
      </c>
      <c r="AJ2807" s="33">
        <v>146.9</v>
      </c>
      <c r="AK2807" s="33">
        <f>MIN(CalcoliFV!$AN$7,CalcoliFV!$AO$7+MAX(0,180-AJ2807)+4)</f>
        <v>107.1</v>
      </c>
    </row>
    <row r="2808" spans="35:37" x14ac:dyDescent="0.3">
      <c r="AI2808" s="32">
        <f t="shared" si="81"/>
        <v>45408.874999993197</v>
      </c>
      <c r="AJ2808" s="33">
        <v>121.79</v>
      </c>
      <c r="AK2808" s="33">
        <f>MIN(CalcoliFV!$AN$7,CalcoliFV!$AO$7+MAX(0,180-AJ2808)+4)</f>
        <v>110</v>
      </c>
    </row>
    <row r="2809" spans="35:37" x14ac:dyDescent="0.3">
      <c r="AI2809" s="32">
        <f t="shared" si="81"/>
        <v>45408.916666659861</v>
      </c>
      <c r="AJ2809" s="33">
        <v>105</v>
      </c>
      <c r="AK2809" s="33">
        <f>MIN(CalcoliFV!$AN$7,CalcoliFV!$AO$7+MAX(0,180-AJ2809)+4)</f>
        <v>110</v>
      </c>
    </row>
    <row r="2810" spans="35:37" x14ac:dyDescent="0.3">
      <c r="AI2810" s="32">
        <f t="shared" si="81"/>
        <v>45408.958333326525</v>
      </c>
      <c r="AJ2810" s="33">
        <v>97.81</v>
      </c>
      <c r="AK2810" s="33">
        <f>MIN(CalcoliFV!$AN$7,CalcoliFV!$AO$7+MAX(0,180-AJ2810)+4)</f>
        <v>110</v>
      </c>
    </row>
    <row r="2811" spans="35:37" x14ac:dyDescent="0.3">
      <c r="AI2811" s="32">
        <f t="shared" si="81"/>
        <v>45408.99999999319</v>
      </c>
      <c r="AJ2811" s="33">
        <v>97.2</v>
      </c>
      <c r="AK2811" s="33">
        <f>MIN(CalcoliFV!$AN$7,CalcoliFV!$AO$7+MAX(0,180-AJ2811)+4)</f>
        <v>110</v>
      </c>
    </row>
    <row r="2812" spans="35:37" x14ac:dyDescent="0.3">
      <c r="AI2812" s="32">
        <f t="shared" si="81"/>
        <v>45409.041666659854</v>
      </c>
      <c r="AJ2812" s="33">
        <v>96.09</v>
      </c>
      <c r="AK2812" s="33">
        <f>MIN(CalcoliFV!$AN$7,CalcoliFV!$AO$7+MAX(0,180-AJ2812)+4)</f>
        <v>110</v>
      </c>
    </row>
    <row r="2813" spans="35:37" x14ac:dyDescent="0.3">
      <c r="AI2813" s="32">
        <f t="shared" si="81"/>
        <v>45409.083333326518</v>
      </c>
      <c r="AJ2813" s="33">
        <v>90.1</v>
      </c>
      <c r="AK2813" s="33">
        <f>MIN(CalcoliFV!$AN$7,CalcoliFV!$AO$7+MAX(0,180-AJ2813)+4)</f>
        <v>110</v>
      </c>
    </row>
    <row r="2814" spans="35:37" x14ac:dyDescent="0.3">
      <c r="AI2814" s="32">
        <f t="shared" si="81"/>
        <v>45409.124999993182</v>
      </c>
      <c r="AJ2814" s="33">
        <v>90.1</v>
      </c>
      <c r="AK2814" s="33">
        <f>MIN(CalcoliFV!$AN$7,CalcoliFV!$AO$7+MAX(0,180-AJ2814)+4)</f>
        <v>110</v>
      </c>
    </row>
    <row r="2815" spans="35:37" x14ac:dyDescent="0.3">
      <c r="AI2815" s="32">
        <f t="shared" si="81"/>
        <v>45409.166666659847</v>
      </c>
      <c r="AJ2815" s="33">
        <v>90.1</v>
      </c>
      <c r="AK2815" s="33">
        <f>MIN(CalcoliFV!$AN$7,CalcoliFV!$AO$7+MAX(0,180-AJ2815)+4)</f>
        <v>110</v>
      </c>
    </row>
    <row r="2816" spans="35:37" x14ac:dyDescent="0.3">
      <c r="AI2816" s="32">
        <f t="shared" si="81"/>
        <v>45409.208333326511</v>
      </c>
      <c r="AJ2816" s="33">
        <v>93.09</v>
      </c>
      <c r="AK2816" s="33">
        <f>MIN(CalcoliFV!$AN$7,CalcoliFV!$AO$7+MAX(0,180-AJ2816)+4)</f>
        <v>110</v>
      </c>
    </row>
    <row r="2817" spans="35:37" x14ac:dyDescent="0.3">
      <c r="AI2817" s="32">
        <f t="shared" si="81"/>
        <v>45409.249999993175</v>
      </c>
      <c r="AJ2817" s="33">
        <v>98.6</v>
      </c>
      <c r="AK2817" s="33">
        <f>MIN(CalcoliFV!$AN$7,CalcoliFV!$AO$7+MAX(0,180-AJ2817)+4)</f>
        <v>110</v>
      </c>
    </row>
    <row r="2818" spans="35:37" x14ac:dyDescent="0.3">
      <c r="AI2818" s="32">
        <f t="shared" si="81"/>
        <v>45409.291666659839</v>
      </c>
      <c r="AJ2818" s="33">
        <v>105</v>
      </c>
      <c r="AK2818" s="33">
        <f>MIN(CalcoliFV!$AN$7,CalcoliFV!$AO$7+MAX(0,180-AJ2818)+4)</f>
        <v>110</v>
      </c>
    </row>
    <row r="2819" spans="35:37" x14ac:dyDescent="0.3">
      <c r="AI2819" s="32">
        <f t="shared" si="81"/>
        <v>45409.333333326504</v>
      </c>
      <c r="AJ2819" s="33">
        <v>117.73</v>
      </c>
      <c r="AK2819" s="33">
        <f>MIN(CalcoliFV!$AN$7,CalcoliFV!$AO$7+MAX(0,180-AJ2819)+4)</f>
        <v>110</v>
      </c>
    </row>
    <row r="2820" spans="35:37" x14ac:dyDescent="0.3">
      <c r="AI2820" s="32">
        <f t="shared" si="81"/>
        <v>45409.374999993168</v>
      </c>
      <c r="AJ2820" s="33">
        <v>106</v>
      </c>
      <c r="AK2820" s="33">
        <f>MIN(CalcoliFV!$AN$7,CalcoliFV!$AO$7+MAX(0,180-AJ2820)+4)</f>
        <v>110</v>
      </c>
    </row>
    <row r="2821" spans="35:37" x14ac:dyDescent="0.3">
      <c r="AI2821" s="32">
        <f t="shared" ref="AI2821:AI2884" si="82">AI2820+1/24</f>
        <v>45409.416666659832</v>
      </c>
      <c r="AJ2821" s="33">
        <v>99.91</v>
      </c>
      <c r="AK2821" s="33">
        <f>MIN(CalcoliFV!$AN$7,CalcoliFV!$AO$7+MAX(0,180-AJ2821)+4)</f>
        <v>110</v>
      </c>
    </row>
    <row r="2822" spans="35:37" x14ac:dyDescent="0.3">
      <c r="AI2822" s="32">
        <f t="shared" si="82"/>
        <v>45409.458333326496</v>
      </c>
      <c r="AJ2822" s="33">
        <v>97.09</v>
      </c>
      <c r="AK2822" s="33">
        <f>MIN(CalcoliFV!$AN$7,CalcoliFV!$AO$7+MAX(0,180-AJ2822)+4)</f>
        <v>110</v>
      </c>
    </row>
    <row r="2823" spans="35:37" x14ac:dyDescent="0.3">
      <c r="AI2823" s="32">
        <f t="shared" si="82"/>
        <v>45409.499999993161</v>
      </c>
      <c r="AJ2823" s="33">
        <v>93.53</v>
      </c>
      <c r="AK2823" s="33">
        <f>MIN(CalcoliFV!$AN$7,CalcoliFV!$AO$7+MAX(0,180-AJ2823)+4)</f>
        <v>110</v>
      </c>
    </row>
    <row r="2824" spans="35:37" x14ac:dyDescent="0.3">
      <c r="AI2824" s="32">
        <f t="shared" si="82"/>
        <v>45409.541666659825</v>
      </c>
      <c r="AJ2824" s="33">
        <v>84.57</v>
      </c>
      <c r="AK2824" s="33">
        <f>MIN(CalcoliFV!$AN$7,CalcoliFV!$AO$7+MAX(0,180-AJ2824)+4)</f>
        <v>110</v>
      </c>
    </row>
    <row r="2825" spans="35:37" x14ac:dyDescent="0.3">
      <c r="AI2825" s="32">
        <f t="shared" si="82"/>
        <v>45409.583333326489</v>
      </c>
      <c r="AJ2825" s="33">
        <v>84.1</v>
      </c>
      <c r="AK2825" s="33">
        <f>MIN(CalcoliFV!$AN$7,CalcoliFV!$AO$7+MAX(0,180-AJ2825)+4)</f>
        <v>110</v>
      </c>
    </row>
    <row r="2826" spans="35:37" x14ac:dyDescent="0.3">
      <c r="AI2826" s="32">
        <f t="shared" si="82"/>
        <v>45409.624999993153</v>
      </c>
      <c r="AJ2826" s="33">
        <v>91.082650000000001</v>
      </c>
      <c r="AK2826" s="33">
        <f>MIN(CalcoliFV!$AN$7,CalcoliFV!$AO$7+MAX(0,180-AJ2826)+4)</f>
        <v>110</v>
      </c>
    </row>
    <row r="2827" spans="35:37" x14ac:dyDescent="0.3">
      <c r="AI2827" s="32">
        <f t="shared" si="82"/>
        <v>45409.666666659818</v>
      </c>
      <c r="AJ2827" s="33">
        <v>97.2</v>
      </c>
      <c r="AK2827" s="33">
        <f>MIN(CalcoliFV!$AN$7,CalcoliFV!$AO$7+MAX(0,180-AJ2827)+4)</f>
        <v>110</v>
      </c>
    </row>
    <row r="2828" spans="35:37" x14ac:dyDescent="0.3">
      <c r="AI2828" s="32">
        <f t="shared" si="82"/>
        <v>45409.708333326482</v>
      </c>
      <c r="AJ2828" s="33">
        <v>101.28</v>
      </c>
      <c r="AK2828" s="33">
        <f>MIN(CalcoliFV!$AN$7,CalcoliFV!$AO$7+MAX(0,180-AJ2828)+4)</f>
        <v>110</v>
      </c>
    </row>
    <row r="2829" spans="35:37" x14ac:dyDescent="0.3">
      <c r="AI2829" s="32">
        <f t="shared" si="82"/>
        <v>45409.749999993146</v>
      </c>
      <c r="AJ2829" s="33">
        <v>105</v>
      </c>
      <c r="AK2829" s="33">
        <f>MIN(CalcoliFV!$AN$7,CalcoliFV!$AO$7+MAX(0,180-AJ2829)+4)</f>
        <v>110</v>
      </c>
    </row>
    <row r="2830" spans="35:37" x14ac:dyDescent="0.3">
      <c r="AI2830" s="32">
        <f t="shared" si="82"/>
        <v>45409.79166665981</v>
      </c>
      <c r="AJ2830" s="33">
        <v>120</v>
      </c>
      <c r="AK2830" s="33">
        <f>MIN(CalcoliFV!$AN$7,CalcoliFV!$AO$7+MAX(0,180-AJ2830)+4)</f>
        <v>110</v>
      </c>
    </row>
    <row r="2831" spans="35:37" x14ac:dyDescent="0.3">
      <c r="AI2831" s="32">
        <f t="shared" si="82"/>
        <v>45409.833333326475</v>
      </c>
      <c r="AJ2831" s="33">
        <v>117.3</v>
      </c>
      <c r="AK2831" s="33">
        <f>MIN(CalcoliFV!$AN$7,CalcoliFV!$AO$7+MAX(0,180-AJ2831)+4)</f>
        <v>110</v>
      </c>
    </row>
    <row r="2832" spans="35:37" x14ac:dyDescent="0.3">
      <c r="AI2832" s="32">
        <f t="shared" si="82"/>
        <v>45409.874999993139</v>
      </c>
      <c r="AJ2832" s="33">
        <v>105.39</v>
      </c>
      <c r="AK2832" s="33">
        <f>MIN(CalcoliFV!$AN$7,CalcoliFV!$AO$7+MAX(0,180-AJ2832)+4)</f>
        <v>110</v>
      </c>
    </row>
    <row r="2833" spans="35:37" x14ac:dyDescent="0.3">
      <c r="AI2833" s="32">
        <f t="shared" si="82"/>
        <v>45409.916666659803</v>
      </c>
      <c r="AJ2833" s="33">
        <v>98.28</v>
      </c>
      <c r="AK2833" s="33">
        <f>MIN(CalcoliFV!$AN$7,CalcoliFV!$AO$7+MAX(0,180-AJ2833)+4)</f>
        <v>110</v>
      </c>
    </row>
    <row r="2834" spans="35:37" x14ac:dyDescent="0.3">
      <c r="AI2834" s="32">
        <f t="shared" si="82"/>
        <v>45409.958333326467</v>
      </c>
      <c r="AJ2834" s="33">
        <v>94.1</v>
      </c>
      <c r="AK2834" s="33">
        <f>MIN(CalcoliFV!$AN$7,CalcoliFV!$AO$7+MAX(0,180-AJ2834)+4)</f>
        <v>110</v>
      </c>
    </row>
    <row r="2835" spans="35:37" x14ac:dyDescent="0.3">
      <c r="AI2835" s="32">
        <f t="shared" si="82"/>
        <v>45409.999999993131</v>
      </c>
      <c r="AJ2835" s="33">
        <v>102.75</v>
      </c>
      <c r="AK2835" s="33">
        <f>MIN(CalcoliFV!$AN$7,CalcoliFV!$AO$7+MAX(0,180-AJ2835)+4)</f>
        <v>110</v>
      </c>
    </row>
    <row r="2836" spans="35:37" x14ac:dyDescent="0.3">
      <c r="AI2836" s="32">
        <f t="shared" si="82"/>
        <v>45410.041666659796</v>
      </c>
      <c r="AJ2836" s="33">
        <v>95.08</v>
      </c>
      <c r="AK2836" s="33">
        <f>MIN(CalcoliFV!$AN$7,CalcoliFV!$AO$7+MAX(0,180-AJ2836)+4)</f>
        <v>110</v>
      </c>
    </row>
    <row r="2837" spans="35:37" x14ac:dyDescent="0.3">
      <c r="AI2837" s="32">
        <f t="shared" si="82"/>
        <v>45410.08333332646</v>
      </c>
      <c r="AJ2837" s="33">
        <v>91.5</v>
      </c>
      <c r="AK2837" s="33">
        <f>MIN(CalcoliFV!$AN$7,CalcoliFV!$AO$7+MAX(0,180-AJ2837)+4)</f>
        <v>110</v>
      </c>
    </row>
    <row r="2838" spans="35:37" x14ac:dyDescent="0.3">
      <c r="AI2838" s="32">
        <f t="shared" si="82"/>
        <v>45410.124999993124</v>
      </c>
      <c r="AJ2838" s="33">
        <v>89.5</v>
      </c>
      <c r="AK2838" s="33">
        <f>MIN(CalcoliFV!$AN$7,CalcoliFV!$AO$7+MAX(0,180-AJ2838)+4)</f>
        <v>110</v>
      </c>
    </row>
    <row r="2839" spans="35:37" x14ac:dyDescent="0.3">
      <c r="AI2839" s="32">
        <f t="shared" si="82"/>
        <v>45410.166666659788</v>
      </c>
      <c r="AJ2839" s="33">
        <v>90.6</v>
      </c>
      <c r="AK2839" s="33">
        <f>MIN(CalcoliFV!$AN$7,CalcoliFV!$AO$7+MAX(0,180-AJ2839)+4)</f>
        <v>110</v>
      </c>
    </row>
    <row r="2840" spans="35:37" x14ac:dyDescent="0.3">
      <c r="AI2840" s="32">
        <f t="shared" si="82"/>
        <v>45410.208333326453</v>
      </c>
      <c r="AJ2840" s="33">
        <v>94</v>
      </c>
      <c r="AK2840" s="33">
        <f>MIN(CalcoliFV!$AN$7,CalcoliFV!$AO$7+MAX(0,180-AJ2840)+4)</f>
        <v>110</v>
      </c>
    </row>
    <row r="2841" spans="35:37" x14ac:dyDescent="0.3">
      <c r="AI2841" s="32">
        <f t="shared" si="82"/>
        <v>45410.249999993117</v>
      </c>
      <c r="AJ2841" s="33">
        <v>96.47</v>
      </c>
      <c r="AK2841" s="33">
        <f>MIN(CalcoliFV!$AN$7,CalcoliFV!$AO$7+MAX(0,180-AJ2841)+4)</f>
        <v>110</v>
      </c>
    </row>
    <row r="2842" spans="35:37" x14ac:dyDescent="0.3">
      <c r="AI2842" s="32">
        <f t="shared" si="82"/>
        <v>45410.291666659781</v>
      </c>
      <c r="AJ2842" s="33">
        <v>96.95</v>
      </c>
      <c r="AK2842" s="33">
        <f>MIN(CalcoliFV!$AN$7,CalcoliFV!$AO$7+MAX(0,180-AJ2842)+4)</f>
        <v>110</v>
      </c>
    </row>
    <row r="2843" spans="35:37" x14ac:dyDescent="0.3">
      <c r="AI2843" s="32">
        <f t="shared" si="82"/>
        <v>45410.333333326445</v>
      </c>
      <c r="AJ2843" s="33">
        <v>100.09</v>
      </c>
      <c r="AK2843" s="33">
        <f>MIN(CalcoliFV!$AN$7,CalcoliFV!$AO$7+MAX(0,180-AJ2843)+4)</f>
        <v>110</v>
      </c>
    </row>
    <row r="2844" spans="35:37" x14ac:dyDescent="0.3">
      <c r="AI2844" s="32">
        <f t="shared" si="82"/>
        <v>45410.37499999311</v>
      </c>
      <c r="AJ2844" s="33">
        <v>96.47</v>
      </c>
      <c r="AK2844" s="33">
        <f>MIN(CalcoliFV!$AN$7,CalcoliFV!$AO$7+MAX(0,180-AJ2844)+4)</f>
        <v>110</v>
      </c>
    </row>
    <row r="2845" spans="35:37" x14ac:dyDescent="0.3">
      <c r="AI2845" s="32">
        <f t="shared" si="82"/>
        <v>45410.416666659774</v>
      </c>
      <c r="AJ2845" s="33">
        <v>95.52</v>
      </c>
      <c r="AK2845" s="33">
        <f>MIN(CalcoliFV!$AN$7,CalcoliFV!$AO$7+MAX(0,180-AJ2845)+4)</f>
        <v>110</v>
      </c>
    </row>
    <row r="2846" spans="35:37" x14ac:dyDescent="0.3">
      <c r="AI2846" s="32">
        <f t="shared" si="82"/>
        <v>45410.458333326438</v>
      </c>
      <c r="AJ2846" s="33">
        <v>87.13</v>
      </c>
      <c r="AK2846" s="33">
        <f>MIN(CalcoliFV!$AN$7,CalcoliFV!$AO$7+MAX(0,180-AJ2846)+4)</f>
        <v>110</v>
      </c>
    </row>
    <row r="2847" spans="35:37" x14ac:dyDescent="0.3">
      <c r="AI2847" s="32">
        <f t="shared" si="82"/>
        <v>45410.499999993102</v>
      </c>
      <c r="AJ2847" s="33">
        <v>70</v>
      </c>
      <c r="AK2847" s="33">
        <f>MIN(CalcoliFV!$AN$7,CalcoliFV!$AO$7+MAX(0,180-AJ2847)+4)</f>
        <v>110</v>
      </c>
    </row>
    <row r="2848" spans="35:37" x14ac:dyDescent="0.3">
      <c r="AI2848" s="32">
        <f t="shared" si="82"/>
        <v>45410.541666659767</v>
      </c>
      <c r="AJ2848" s="33">
        <v>26.5</v>
      </c>
      <c r="AK2848" s="33">
        <f>MIN(CalcoliFV!$AN$7,CalcoliFV!$AO$7+MAX(0,180-AJ2848)+4)</f>
        <v>110</v>
      </c>
    </row>
    <row r="2849" spans="35:37" x14ac:dyDescent="0.3">
      <c r="AI2849" s="32">
        <f t="shared" si="82"/>
        <v>45410.583333326431</v>
      </c>
      <c r="AJ2849" s="33">
        <v>15</v>
      </c>
      <c r="AK2849" s="33">
        <f>MIN(CalcoliFV!$AN$7,CalcoliFV!$AO$7+MAX(0,180-AJ2849)+4)</f>
        <v>110</v>
      </c>
    </row>
    <row r="2850" spans="35:37" x14ac:dyDescent="0.3">
      <c r="AI2850" s="32">
        <f t="shared" si="82"/>
        <v>45410.624999993095</v>
      </c>
      <c r="AJ2850" s="33">
        <v>50</v>
      </c>
      <c r="AK2850" s="33">
        <f>MIN(CalcoliFV!$AN$7,CalcoliFV!$AO$7+MAX(0,180-AJ2850)+4)</f>
        <v>110</v>
      </c>
    </row>
    <row r="2851" spans="35:37" x14ac:dyDescent="0.3">
      <c r="AI2851" s="32">
        <f t="shared" si="82"/>
        <v>45410.666666659759</v>
      </c>
      <c r="AJ2851" s="33">
        <v>78.63</v>
      </c>
      <c r="AK2851" s="33">
        <f>MIN(CalcoliFV!$AN$7,CalcoliFV!$AO$7+MAX(0,180-AJ2851)+4)</f>
        <v>110</v>
      </c>
    </row>
    <row r="2852" spans="35:37" x14ac:dyDescent="0.3">
      <c r="AI2852" s="32">
        <f t="shared" si="82"/>
        <v>45410.708333326424</v>
      </c>
      <c r="AJ2852" s="33">
        <v>96.95</v>
      </c>
      <c r="AK2852" s="33">
        <f>MIN(CalcoliFV!$AN$7,CalcoliFV!$AO$7+MAX(0,180-AJ2852)+4)</f>
        <v>110</v>
      </c>
    </row>
    <row r="2853" spans="35:37" x14ac:dyDescent="0.3">
      <c r="AI2853" s="32">
        <f t="shared" si="82"/>
        <v>45410.749999993088</v>
      </c>
      <c r="AJ2853" s="33">
        <v>97.21</v>
      </c>
      <c r="AK2853" s="33">
        <f>MIN(CalcoliFV!$AN$7,CalcoliFV!$AO$7+MAX(0,180-AJ2853)+4)</f>
        <v>110</v>
      </c>
    </row>
    <row r="2854" spans="35:37" x14ac:dyDescent="0.3">
      <c r="AI2854" s="32">
        <f t="shared" si="82"/>
        <v>45410.791666659752</v>
      </c>
      <c r="AJ2854" s="33">
        <v>104.48</v>
      </c>
      <c r="AK2854" s="33">
        <f>MIN(CalcoliFV!$AN$7,CalcoliFV!$AO$7+MAX(0,180-AJ2854)+4)</f>
        <v>110</v>
      </c>
    </row>
    <row r="2855" spans="35:37" x14ac:dyDescent="0.3">
      <c r="AI2855" s="32">
        <f t="shared" si="82"/>
        <v>45410.833333326416</v>
      </c>
      <c r="AJ2855" s="33">
        <v>107.2</v>
      </c>
      <c r="AK2855" s="33">
        <f>MIN(CalcoliFV!$AN$7,CalcoliFV!$AO$7+MAX(0,180-AJ2855)+4)</f>
        <v>110</v>
      </c>
    </row>
    <row r="2856" spans="35:37" x14ac:dyDescent="0.3">
      <c r="AI2856" s="32">
        <f t="shared" si="82"/>
        <v>45410.874999993081</v>
      </c>
      <c r="AJ2856" s="33">
        <v>99.88</v>
      </c>
      <c r="AK2856" s="33">
        <f>MIN(CalcoliFV!$AN$7,CalcoliFV!$AO$7+MAX(0,180-AJ2856)+4)</f>
        <v>110</v>
      </c>
    </row>
    <row r="2857" spans="35:37" x14ac:dyDescent="0.3">
      <c r="AI2857" s="32">
        <f t="shared" si="82"/>
        <v>45410.916666659745</v>
      </c>
      <c r="AJ2857" s="33">
        <v>96.47</v>
      </c>
      <c r="AK2857" s="33">
        <f>MIN(CalcoliFV!$AN$7,CalcoliFV!$AO$7+MAX(0,180-AJ2857)+4)</f>
        <v>110</v>
      </c>
    </row>
    <row r="2858" spans="35:37" x14ac:dyDescent="0.3">
      <c r="AI2858" s="32">
        <f t="shared" si="82"/>
        <v>45410.958333326409</v>
      </c>
      <c r="AJ2858" s="33">
        <v>91</v>
      </c>
      <c r="AK2858" s="33">
        <f>MIN(CalcoliFV!$AN$7,CalcoliFV!$AO$7+MAX(0,180-AJ2858)+4)</f>
        <v>110</v>
      </c>
    </row>
    <row r="2859" spans="35:37" x14ac:dyDescent="0.3">
      <c r="AI2859" s="32">
        <f t="shared" si="82"/>
        <v>45410.999999993073</v>
      </c>
      <c r="AJ2859" s="33">
        <v>82.15</v>
      </c>
      <c r="AK2859" s="33">
        <f>MIN(CalcoliFV!$AN$7,CalcoliFV!$AO$7+MAX(0,180-AJ2859)+4)</f>
        <v>110</v>
      </c>
    </row>
    <row r="2860" spans="35:37" x14ac:dyDescent="0.3">
      <c r="AI2860" s="32">
        <f t="shared" si="82"/>
        <v>45411.041666659738</v>
      </c>
      <c r="AJ2860" s="33">
        <v>77.7</v>
      </c>
      <c r="AK2860" s="33">
        <f>MIN(CalcoliFV!$AN$7,CalcoliFV!$AO$7+MAX(0,180-AJ2860)+4)</f>
        <v>110</v>
      </c>
    </row>
    <row r="2861" spans="35:37" x14ac:dyDescent="0.3">
      <c r="AI2861" s="32">
        <f t="shared" si="82"/>
        <v>45411.083333326402</v>
      </c>
      <c r="AJ2861" s="33">
        <v>76.12</v>
      </c>
      <c r="AK2861" s="33">
        <f>MIN(CalcoliFV!$AN$7,CalcoliFV!$AO$7+MAX(0,180-AJ2861)+4)</f>
        <v>110</v>
      </c>
    </row>
    <row r="2862" spans="35:37" x14ac:dyDescent="0.3">
      <c r="AI2862" s="32">
        <f t="shared" si="82"/>
        <v>45411.124999993066</v>
      </c>
      <c r="AJ2862" s="33">
        <v>79</v>
      </c>
      <c r="AK2862" s="33">
        <f>MIN(CalcoliFV!$AN$7,CalcoliFV!$AO$7+MAX(0,180-AJ2862)+4)</f>
        <v>110</v>
      </c>
    </row>
    <row r="2863" spans="35:37" x14ac:dyDescent="0.3">
      <c r="AI2863" s="32">
        <f t="shared" si="82"/>
        <v>45411.16666665973</v>
      </c>
      <c r="AJ2863" s="33">
        <v>75.64</v>
      </c>
      <c r="AK2863" s="33">
        <f>MIN(CalcoliFV!$AN$7,CalcoliFV!$AO$7+MAX(0,180-AJ2863)+4)</f>
        <v>110</v>
      </c>
    </row>
    <row r="2864" spans="35:37" x14ac:dyDescent="0.3">
      <c r="AI2864" s="32">
        <f t="shared" si="82"/>
        <v>45411.208333326394</v>
      </c>
      <c r="AJ2864" s="33">
        <v>82</v>
      </c>
      <c r="AK2864" s="33">
        <f>MIN(CalcoliFV!$AN$7,CalcoliFV!$AO$7+MAX(0,180-AJ2864)+4)</f>
        <v>110</v>
      </c>
    </row>
    <row r="2865" spans="35:37" x14ac:dyDescent="0.3">
      <c r="AI2865" s="32">
        <f t="shared" si="82"/>
        <v>45411.249999993059</v>
      </c>
      <c r="AJ2865" s="33">
        <v>98.485519999999994</v>
      </c>
      <c r="AK2865" s="33">
        <f>MIN(CalcoliFV!$AN$7,CalcoliFV!$AO$7+MAX(0,180-AJ2865)+4)</f>
        <v>110</v>
      </c>
    </row>
    <row r="2866" spans="35:37" x14ac:dyDescent="0.3">
      <c r="AI2866" s="32">
        <f t="shared" si="82"/>
        <v>45411.291666659723</v>
      </c>
      <c r="AJ2866" s="33">
        <v>108.12433</v>
      </c>
      <c r="AK2866" s="33">
        <f>MIN(CalcoliFV!$AN$7,CalcoliFV!$AO$7+MAX(0,180-AJ2866)+4)</f>
        <v>110</v>
      </c>
    </row>
    <row r="2867" spans="35:37" x14ac:dyDescent="0.3">
      <c r="AI2867" s="32">
        <f t="shared" si="82"/>
        <v>45411.333333326387</v>
      </c>
      <c r="AJ2867" s="33">
        <v>101.1</v>
      </c>
      <c r="AK2867" s="33">
        <f>MIN(CalcoliFV!$AN$7,CalcoliFV!$AO$7+MAX(0,180-AJ2867)+4)</f>
        <v>110</v>
      </c>
    </row>
    <row r="2868" spans="35:37" x14ac:dyDescent="0.3">
      <c r="AI2868" s="32">
        <f t="shared" si="82"/>
        <v>45411.374999993051</v>
      </c>
      <c r="AJ2868" s="33">
        <v>99.39</v>
      </c>
      <c r="AK2868" s="33">
        <f>MIN(CalcoliFV!$AN$7,CalcoliFV!$AO$7+MAX(0,180-AJ2868)+4)</f>
        <v>110</v>
      </c>
    </row>
    <row r="2869" spans="35:37" x14ac:dyDescent="0.3">
      <c r="AI2869" s="32">
        <f t="shared" si="82"/>
        <v>45411.416666659716</v>
      </c>
      <c r="AJ2869" s="33">
        <v>91</v>
      </c>
      <c r="AK2869" s="33">
        <f>MIN(CalcoliFV!$AN$7,CalcoliFV!$AO$7+MAX(0,180-AJ2869)+4)</f>
        <v>110</v>
      </c>
    </row>
    <row r="2870" spans="35:37" x14ac:dyDescent="0.3">
      <c r="AI2870" s="32">
        <f t="shared" si="82"/>
        <v>45411.45833332638</v>
      </c>
      <c r="AJ2870" s="33">
        <v>77.7</v>
      </c>
      <c r="AK2870" s="33">
        <f>MIN(CalcoliFV!$AN$7,CalcoliFV!$AO$7+MAX(0,180-AJ2870)+4)</f>
        <v>110</v>
      </c>
    </row>
    <row r="2871" spans="35:37" x14ac:dyDescent="0.3">
      <c r="AI2871" s="32">
        <f t="shared" si="82"/>
        <v>45411.499999993044</v>
      </c>
      <c r="AJ2871" s="33">
        <v>65.5</v>
      </c>
      <c r="AK2871" s="33">
        <f>MIN(CalcoliFV!$AN$7,CalcoliFV!$AO$7+MAX(0,180-AJ2871)+4)</f>
        <v>110</v>
      </c>
    </row>
    <row r="2872" spans="35:37" x14ac:dyDescent="0.3">
      <c r="AI2872" s="32">
        <f t="shared" si="82"/>
        <v>45411.541666659708</v>
      </c>
      <c r="AJ2872" s="33">
        <v>60</v>
      </c>
      <c r="AK2872" s="33">
        <f>MIN(CalcoliFV!$AN$7,CalcoliFV!$AO$7+MAX(0,180-AJ2872)+4)</f>
        <v>110</v>
      </c>
    </row>
    <row r="2873" spans="35:37" x14ac:dyDescent="0.3">
      <c r="AI2873" s="32">
        <f t="shared" si="82"/>
        <v>45411.583333326373</v>
      </c>
      <c r="AJ2873" s="33">
        <v>64.709999999999994</v>
      </c>
      <c r="AK2873" s="33">
        <f>MIN(CalcoliFV!$AN$7,CalcoliFV!$AO$7+MAX(0,180-AJ2873)+4)</f>
        <v>110</v>
      </c>
    </row>
    <row r="2874" spans="35:37" x14ac:dyDescent="0.3">
      <c r="AI2874" s="32">
        <f t="shared" si="82"/>
        <v>45411.624999993037</v>
      </c>
      <c r="AJ2874" s="33">
        <v>67.56</v>
      </c>
      <c r="AK2874" s="33">
        <f>MIN(CalcoliFV!$AN$7,CalcoliFV!$AO$7+MAX(0,180-AJ2874)+4)</f>
        <v>110</v>
      </c>
    </row>
    <row r="2875" spans="35:37" x14ac:dyDescent="0.3">
      <c r="AI2875" s="32">
        <f t="shared" si="82"/>
        <v>45411.666666659701</v>
      </c>
      <c r="AJ2875" s="33">
        <v>70</v>
      </c>
      <c r="AK2875" s="33">
        <f>MIN(CalcoliFV!$AN$7,CalcoliFV!$AO$7+MAX(0,180-AJ2875)+4)</f>
        <v>110</v>
      </c>
    </row>
    <row r="2876" spans="35:37" x14ac:dyDescent="0.3">
      <c r="AI2876" s="32">
        <f t="shared" si="82"/>
        <v>45411.708333326365</v>
      </c>
      <c r="AJ2876" s="33">
        <v>85.77</v>
      </c>
      <c r="AK2876" s="33">
        <f>MIN(CalcoliFV!$AN$7,CalcoliFV!$AO$7+MAX(0,180-AJ2876)+4)</f>
        <v>110</v>
      </c>
    </row>
    <row r="2877" spans="35:37" x14ac:dyDescent="0.3">
      <c r="AI2877" s="32">
        <f t="shared" si="82"/>
        <v>45411.74999999303</v>
      </c>
      <c r="AJ2877" s="33">
        <v>98.86</v>
      </c>
      <c r="AK2877" s="33">
        <f>MIN(CalcoliFV!$AN$7,CalcoliFV!$AO$7+MAX(0,180-AJ2877)+4)</f>
        <v>110</v>
      </c>
    </row>
    <row r="2878" spans="35:37" x14ac:dyDescent="0.3">
      <c r="AI2878" s="32">
        <f t="shared" si="82"/>
        <v>45411.791666659694</v>
      </c>
      <c r="AJ2878" s="33">
        <v>124.26</v>
      </c>
      <c r="AK2878" s="33">
        <f>MIN(CalcoliFV!$AN$7,CalcoliFV!$AO$7+MAX(0,180-AJ2878)+4)</f>
        <v>110</v>
      </c>
    </row>
    <row r="2879" spans="35:37" x14ac:dyDescent="0.3">
      <c r="AI2879" s="32">
        <f t="shared" si="82"/>
        <v>45411.833333326358</v>
      </c>
      <c r="AJ2879" s="33">
        <v>133.6</v>
      </c>
      <c r="AK2879" s="33">
        <f>MIN(CalcoliFV!$AN$7,CalcoliFV!$AO$7+MAX(0,180-AJ2879)+4)</f>
        <v>110</v>
      </c>
    </row>
    <row r="2880" spans="35:37" x14ac:dyDescent="0.3">
      <c r="AI2880" s="32">
        <f t="shared" si="82"/>
        <v>45411.874999993022</v>
      </c>
      <c r="AJ2880" s="33">
        <v>107.38</v>
      </c>
      <c r="AK2880" s="33">
        <f>MIN(CalcoliFV!$AN$7,CalcoliFV!$AO$7+MAX(0,180-AJ2880)+4)</f>
        <v>110</v>
      </c>
    </row>
    <row r="2881" spans="35:37" x14ac:dyDescent="0.3">
      <c r="AI2881" s="32">
        <f t="shared" si="82"/>
        <v>45411.916666659687</v>
      </c>
      <c r="AJ2881" s="33">
        <v>97</v>
      </c>
      <c r="AK2881" s="33">
        <f>MIN(CalcoliFV!$AN$7,CalcoliFV!$AO$7+MAX(0,180-AJ2881)+4)</f>
        <v>110</v>
      </c>
    </row>
    <row r="2882" spans="35:37" x14ac:dyDescent="0.3">
      <c r="AI2882" s="32">
        <f t="shared" si="82"/>
        <v>45411.958333326351</v>
      </c>
      <c r="AJ2882" s="33">
        <v>96</v>
      </c>
      <c r="AK2882" s="33">
        <f>MIN(CalcoliFV!$AN$7,CalcoliFV!$AO$7+MAX(0,180-AJ2882)+4)</f>
        <v>110</v>
      </c>
    </row>
    <row r="2883" spans="35:37" x14ac:dyDescent="0.3">
      <c r="AI2883" s="32">
        <f t="shared" si="82"/>
        <v>45411.999999993015</v>
      </c>
      <c r="AJ2883" s="33">
        <v>89</v>
      </c>
      <c r="AK2883" s="33">
        <f>MIN(CalcoliFV!$AN$7,CalcoliFV!$AO$7+MAX(0,180-AJ2883)+4)</f>
        <v>110</v>
      </c>
    </row>
    <row r="2884" spans="35:37" x14ac:dyDescent="0.3">
      <c r="AI2884" s="32">
        <f t="shared" si="82"/>
        <v>45412.041666659679</v>
      </c>
      <c r="AJ2884" s="33">
        <v>82.17</v>
      </c>
      <c r="AK2884" s="33">
        <f>MIN(CalcoliFV!$AN$7,CalcoliFV!$AO$7+MAX(0,180-AJ2884)+4)</f>
        <v>110</v>
      </c>
    </row>
    <row r="2885" spans="35:37" x14ac:dyDescent="0.3">
      <c r="AI2885" s="32">
        <f t="shared" ref="AI2885:AI2948" si="83">AI2884+1/24</f>
        <v>45412.083333326344</v>
      </c>
      <c r="AJ2885" s="33">
        <v>80.55</v>
      </c>
      <c r="AK2885" s="33">
        <f>MIN(CalcoliFV!$AN$7,CalcoliFV!$AO$7+MAX(0,180-AJ2885)+4)</f>
        <v>110</v>
      </c>
    </row>
    <row r="2886" spans="35:37" x14ac:dyDescent="0.3">
      <c r="AI2886" s="32">
        <f t="shared" si="83"/>
        <v>45412.124999993008</v>
      </c>
      <c r="AJ2886" s="33">
        <v>77</v>
      </c>
      <c r="AK2886" s="33">
        <f>MIN(CalcoliFV!$AN$7,CalcoliFV!$AO$7+MAX(0,180-AJ2886)+4)</f>
        <v>110</v>
      </c>
    </row>
    <row r="2887" spans="35:37" x14ac:dyDescent="0.3">
      <c r="AI2887" s="32">
        <f t="shared" si="83"/>
        <v>45412.166666659672</v>
      </c>
      <c r="AJ2887" s="33">
        <v>77.760000000000005</v>
      </c>
      <c r="AK2887" s="33">
        <f>MIN(CalcoliFV!$AN$7,CalcoliFV!$AO$7+MAX(0,180-AJ2887)+4)</f>
        <v>110</v>
      </c>
    </row>
    <row r="2888" spans="35:37" x14ac:dyDescent="0.3">
      <c r="AI2888" s="32">
        <f t="shared" si="83"/>
        <v>45412.208333326336</v>
      </c>
      <c r="AJ2888" s="33">
        <v>83.81</v>
      </c>
      <c r="AK2888" s="33">
        <f>MIN(CalcoliFV!$AN$7,CalcoliFV!$AO$7+MAX(0,180-AJ2888)+4)</f>
        <v>110</v>
      </c>
    </row>
    <row r="2889" spans="35:37" x14ac:dyDescent="0.3">
      <c r="AI2889" s="32">
        <f t="shared" si="83"/>
        <v>45412.249999993001</v>
      </c>
      <c r="AJ2889" s="33">
        <v>96.9</v>
      </c>
      <c r="AK2889" s="33">
        <f>MIN(CalcoliFV!$AN$7,CalcoliFV!$AO$7+MAX(0,180-AJ2889)+4)</f>
        <v>110</v>
      </c>
    </row>
    <row r="2890" spans="35:37" x14ac:dyDescent="0.3">
      <c r="AI2890" s="32">
        <f t="shared" si="83"/>
        <v>45412.291666659665</v>
      </c>
      <c r="AJ2890" s="33">
        <v>101.70959999999999</v>
      </c>
      <c r="AK2890" s="33">
        <f>MIN(CalcoliFV!$AN$7,CalcoliFV!$AO$7+MAX(0,180-AJ2890)+4)</f>
        <v>110</v>
      </c>
    </row>
    <row r="2891" spans="35:37" x14ac:dyDescent="0.3">
      <c r="AI2891" s="32">
        <f t="shared" si="83"/>
        <v>45412.333333326329</v>
      </c>
      <c r="AJ2891" s="33">
        <v>101.3</v>
      </c>
      <c r="AK2891" s="33">
        <f>MIN(CalcoliFV!$AN$7,CalcoliFV!$AO$7+MAX(0,180-AJ2891)+4)</f>
        <v>110</v>
      </c>
    </row>
    <row r="2892" spans="35:37" x14ac:dyDescent="0.3">
      <c r="AI2892" s="32">
        <f t="shared" si="83"/>
        <v>45412.374999992993</v>
      </c>
      <c r="AJ2892" s="33">
        <v>93.68</v>
      </c>
      <c r="AK2892" s="33">
        <f>MIN(CalcoliFV!$AN$7,CalcoliFV!$AO$7+MAX(0,180-AJ2892)+4)</f>
        <v>110</v>
      </c>
    </row>
    <row r="2893" spans="35:37" x14ac:dyDescent="0.3">
      <c r="AI2893" s="32">
        <f t="shared" si="83"/>
        <v>45412.416666659657</v>
      </c>
      <c r="AJ2893" s="33">
        <v>84</v>
      </c>
      <c r="AK2893" s="33">
        <f>MIN(CalcoliFV!$AN$7,CalcoliFV!$AO$7+MAX(0,180-AJ2893)+4)</f>
        <v>110</v>
      </c>
    </row>
    <row r="2894" spans="35:37" x14ac:dyDescent="0.3">
      <c r="AI2894" s="32">
        <f t="shared" si="83"/>
        <v>45412.458333326322</v>
      </c>
      <c r="AJ2894" s="33">
        <v>73.05</v>
      </c>
      <c r="AK2894" s="33">
        <f>MIN(CalcoliFV!$AN$7,CalcoliFV!$AO$7+MAX(0,180-AJ2894)+4)</f>
        <v>110</v>
      </c>
    </row>
    <row r="2895" spans="35:37" x14ac:dyDescent="0.3">
      <c r="AI2895" s="32">
        <f t="shared" si="83"/>
        <v>45412.499999992986</v>
      </c>
      <c r="AJ2895" s="33">
        <v>54.28</v>
      </c>
      <c r="AK2895" s="33">
        <f>MIN(CalcoliFV!$AN$7,CalcoliFV!$AO$7+MAX(0,180-AJ2895)+4)</f>
        <v>110</v>
      </c>
    </row>
    <row r="2896" spans="35:37" x14ac:dyDescent="0.3">
      <c r="AI2896" s="32">
        <f t="shared" si="83"/>
        <v>45412.54166665965</v>
      </c>
      <c r="AJ2896" s="33">
        <v>48.33</v>
      </c>
      <c r="AK2896" s="33">
        <f>MIN(CalcoliFV!$AN$7,CalcoliFV!$AO$7+MAX(0,180-AJ2896)+4)</f>
        <v>110</v>
      </c>
    </row>
    <row r="2897" spans="35:37" x14ac:dyDescent="0.3">
      <c r="AI2897" s="32">
        <f t="shared" si="83"/>
        <v>45412.583333326314</v>
      </c>
      <c r="AJ2897" s="33">
        <v>55.32</v>
      </c>
      <c r="AK2897" s="33">
        <f>MIN(CalcoliFV!$AN$7,CalcoliFV!$AO$7+MAX(0,180-AJ2897)+4)</f>
        <v>110</v>
      </c>
    </row>
    <row r="2898" spans="35:37" x14ac:dyDescent="0.3">
      <c r="AI2898" s="32">
        <f t="shared" si="83"/>
        <v>45412.624999992979</v>
      </c>
      <c r="AJ2898" s="33">
        <v>56.17</v>
      </c>
      <c r="AK2898" s="33">
        <f>MIN(CalcoliFV!$AN$7,CalcoliFV!$AO$7+MAX(0,180-AJ2898)+4)</f>
        <v>110</v>
      </c>
    </row>
    <row r="2899" spans="35:37" x14ac:dyDescent="0.3">
      <c r="AI2899" s="32">
        <f t="shared" si="83"/>
        <v>45412.666666659643</v>
      </c>
      <c r="AJ2899" s="33">
        <v>73.78</v>
      </c>
      <c r="AK2899" s="33">
        <f>MIN(CalcoliFV!$AN$7,CalcoliFV!$AO$7+MAX(0,180-AJ2899)+4)</f>
        <v>110</v>
      </c>
    </row>
    <row r="2900" spans="35:37" x14ac:dyDescent="0.3">
      <c r="AI2900" s="32">
        <f t="shared" si="83"/>
        <v>45412.708333326307</v>
      </c>
      <c r="AJ2900" s="33">
        <v>84.45</v>
      </c>
      <c r="AK2900" s="33">
        <f>MIN(CalcoliFV!$AN$7,CalcoliFV!$AO$7+MAX(0,180-AJ2900)+4)</f>
        <v>110</v>
      </c>
    </row>
    <row r="2901" spans="35:37" x14ac:dyDescent="0.3">
      <c r="AI2901" s="32">
        <f t="shared" si="83"/>
        <v>45412.749999992971</v>
      </c>
      <c r="AJ2901" s="33">
        <v>96.42</v>
      </c>
      <c r="AK2901" s="33">
        <f>MIN(CalcoliFV!$AN$7,CalcoliFV!$AO$7+MAX(0,180-AJ2901)+4)</f>
        <v>110</v>
      </c>
    </row>
    <row r="2902" spans="35:37" x14ac:dyDescent="0.3">
      <c r="AI2902" s="32">
        <f t="shared" si="83"/>
        <v>45412.791666659636</v>
      </c>
      <c r="AJ2902" s="33">
        <v>115</v>
      </c>
      <c r="AK2902" s="33">
        <f>MIN(CalcoliFV!$AN$7,CalcoliFV!$AO$7+MAX(0,180-AJ2902)+4)</f>
        <v>110</v>
      </c>
    </row>
    <row r="2903" spans="35:37" x14ac:dyDescent="0.3">
      <c r="AI2903" s="32">
        <f t="shared" si="83"/>
        <v>45412.8333333263</v>
      </c>
      <c r="AJ2903" s="33">
        <v>124.04</v>
      </c>
      <c r="AK2903" s="33">
        <f>MIN(CalcoliFV!$AN$7,CalcoliFV!$AO$7+MAX(0,180-AJ2903)+4)</f>
        <v>110</v>
      </c>
    </row>
    <row r="2904" spans="35:37" x14ac:dyDescent="0.3">
      <c r="AI2904" s="32">
        <f t="shared" si="83"/>
        <v>45412.874999992964</v>
      </c>
      <c r="AJ2904" s="33">
        <v>100</v>
      </c>
      <c r="AK2904" s="33">
        <f>MIN(CalcoliFV!$AN$7,CalcoliFV!$AO$7+MAX(0,180-AJ2904)+4)</f>
        <v>110</v>
      </c>
    </row>
    <row r="2905" spans="35:37" x14ac:dyDescent="0.3">
      <c r="AI2905" s="32">
        <f t="shared" si="83"/>
        <v>45412.916666659628</v>
      </c>
      <c r="AJ2905" s="33">
        <v>95.46</v>
      </c>
      <c r="AK2905" s="33">
        <f>MIN(CalcoliFV!$AN$7,CalcoliFV!$AO$7+MAX(0,180-AJ2905)+4)</f>
        <v>110</v>
      </c>
    </row>
    <row r="2906" spans="35:37" x14ac:dyDescent="0.3">
      <c r="AI2906" s="32">
        <f t="shared" si="83"/>
        <v>45412.958333326293</v>
      </c>
      <c r="AJ2906" s="33">
        <v>89</v>
      </c>
      <c r="AK2906" s="33">
        <f>MIN(CalcoliFV!$AN$7,CalcoliFV!$AO$7+MAX(0,180-AJ2906)+4)</f>
        <v>110</v>
      </c>
    </row>
    <row r="2907" spans="35:37" x14ac:dyDescent="0.3">
      <c r="AI2907" s="32">
        <f t="shared" si="83"/>
        <v>45412.999999992957</v>
      </c>
      <c r="AJ2907" s="33">
        <v>92.85</v>
      </c>
      <c r="AK2907" s="33">
        <f>MIN(CalcoliFV!$AN$7,CalcoliFV!$AO$7+MAX(0,180-AJ2907)+4)</f>
        <v>110</v>
      </c>
    </row>
    <row r="2908" spans="35:37" x14ac:dyDescent="0.3">
      <c r="AI2908" s="32">
        <f t="shared" si="83"/>
        <v>45413.041666659621</v>
      </c>
      <c r="AJ2908" s="33">
        <v>87</v>
      </c>
      <c r="AK2908" s="33">
        <f>MIN(CalcoliFV!$AN$7,CalcoliFV!$AO$7+MAX(0,180-AJ2908)+4)</f>
        <v>110</v>
      </c>
    </row>
    <row r="2909" spans="35:37" x14ac:dyDescent="0.3">
      <c r="AI2909" s="32">
        <f t="shared" si="83"/>
        <v>45413.083333326285</v>
      </c>
      <c r="AJ2909" s="33">
        <v>82.24</v>
      </c>
      <c r="AK2909" s="33">
        <f>MIN(CalcoliFV!$AN$7,CalcoliFV!$AO$7+MAX(0,180-AJ2909)+4)</f>
        <v>110</v>
      </c>
    </row>
    <row r="2910" spans="35:37" x14ac:dyDescent="0.3">
      <c r="AI2910" s="32">
        <f t="shared" si="83"/>
        <v>45413.12499999295</v>
      </c>
      <c r="AJ2910" s="33">
        <v>87</v>
      </c>
      <c r="AK2910" s="33">
        <f>MIN(CalcoliFV!$AN$7,CalcoliFV!$AO$7+MAX(0,180-AJ2910)+4)</f>
        <v>110</v>
      </c>
    </row>
    <row r="2911" spans="35:37" x14ac:dyDescent="0.3">
      <c r="AI2911" s="32">
        <f t="shared" si="83"/>
        <v>45413.166666659614</v>
      </c>
      <c r="AJ2911" s="33">
        <v>91.94</v>
      </c>
      <c r="AK2911" s="33">
        <f>MIN(CalcoliFV!$AN$7,CalcoliFV!$AO$7+MAX(0,180-AJ2911)+4)</f>
        <v>110</v>
      </c>
    </row>
    <row r="2912" spans="35:37" x14ac:dyDescent="0.3">
      <c r="AI2912" s="32">
        <f t="shared" si="83"/>
        <v>45413.208333326278</v>
      </c>
      <c r="AJ2912" s="33">
        <v>90.1</v>
      </c>
      <c r="AK2912" s="33">
        <f>MIN(CalcoliFV!$AN$7,CalcoliFV!$AO$7+MAX(0,180-AJ2912)+4)</f>
        <v>110</v>
      </c>
    </row>
    <row r="2913" spans="35:37" x14ac:dyDescent="0.3">
      <c r="AI2913" s="32">
        <f t="shared" si="83"/>
        <v>45413.249999992942</v>
      </c>
      <c r="AJ2913" s="33">
        <v>88</v>
      </c>
      <c r="AK2913" s="33">
        <f>MIN(CalcoliFV!$AN$7,CalcoliFV!$AO$7+MAX(0,180-AJ2913)+4)</f>
        <v>110</v>
      </c>
    </row>
    <row r="2914" spans="35:37" x14ac:dyDescent="0.3">
      <c r="AI2914" s="32">
        <f t="shared" si="83"/>
        <v>45413.291666659607</v>
      </c>
      <c r="AJ2914" s="33">
        <v>85.5</v>
      </c>
      <c r="AK2914" s="33">
        <f>MIN(CalcoliFV!$AN$7,CalcoliFV!$AO$7+MAX(0,180-AJ2914)+4)</f>
        <v>110</v>
      </c>
    </row>
    <row r="2915" spans="35:37" x14ac:dyDescent="0.3">
      <c r="AI2915" s="32">
        <f t="shared" si="83"/>
        <v>45413.333333326271</v>
      </c>
      <c r="AJ2915" s="33">
        <v>88</v>
      </c>
      <c r="AK2915" s="33">
        <f>MIN(CalcoliFV!$AN$7,CalcoliFV!$AO$7+MAX(0,180-AJ2915)+4)</f>
        <v>110</v>
      </c>
    </row>
    <row r="2916" spans="35:37" x14ac:dyDescent="0.3">
      <c r="AI2916" s="32">
        <f t="shared" si="83"/>
        <v>45413.374999992935</v>
      </c>
      <c r="AJ2916" s="33">
        <v>90</v>
      </c>
      <c r="AK2916" s="33">
        <f>MIN(CalcoliFV!$AN$7,CalcoliFV!$AO$7+MAX(0,180-AJ2916)+4)</f>
        <v>110</v>
      </c>
    </row>
    <row r="2917" spans="35:37" x14ac:dyDescent="0.3">
      <c r="AI2917" s="32">
        <f t="shared" si="83"/>
        <v>45413.416666659599</v>
      </c>
      <c r="AJ2917" s="33">
        <v>92.85</v>
      </c>
      <c r="AK2917" s="33">
        <f>MIN(CalcoliFV!$AN$7,CalcoliFV!$AO$7+MAX(0,180-AJ2917)+4)</f>
        <v>110</v>
      </c>
    </row>
    <row r="2918" spans="35:37" x14ac:dyDescent="0.3">
      <c r="AI2918" s="32">
        <f t="shared" si="83"/>
        <v>45413.458333326264</v>
      </c>
      <c r="AJ2918" s="33">
        <v>93.22</v>
      </c>
      <c r="AK2918" s="33">
        <f>MIN(CalcoliFV!$AN$7,CalcoliFV!$AO$7+MAX(0,180-AJ2918)+4)</f>
        <v>110</v>
      </c>
    </row>
    <row r="2919" spans="35:37" x14ac:dyDescent="0.3">
      <c r="AI2919" s="32">
        <f t="shared" si="83"/>
        <v>45413.499999992928</v>
      </c>
      <c r="AJ2919" s="33">
        <v>92.76</v>
      </c>
      <c r="AK2919" s="33">
        <f>MIN(CalcoliFV!$AN$7,CalcoliFV!$AO$7+MAX(0,180-AJ2919)+4)</f>
        <v>110</v>
      </c>
    </row>
    <row r="2920" spans="35:37" x14ac:dyDescent="0.3">
      <c r="AI2920" s="32">
        <f t="shared" si="83"/>
        <v>45413.541666659592</v>
      </c>
      <c r="AJ2920" s="33">
        <v>80.489999999999995</v>
      </c>
      <c r="AK2920" s="33">
        <f>MIN(CalcoliFV!$AN$7,CalcoliFV!$AO$7+MAX(0,180-AJ2920)+4)</f>
        <v>110</v>
      </c>
    </row>
    <row r="2921" spans="35:37" x14ac:dyDescent="0.3">
      <c r="AI2921" s="32">
        <f t="shared" si="83"/>
        <v>45413.583333326256</v>
      </c>
      <c r="AJ2921" s="33">
        <v>75.88</v>
      </c>
      <c r="AK2921" s="33">
        <f>MIN(CalcoliFV!$AN$7,CalcoliFV!$AO$7+MAX(0,180-AJ2921)+4)</f>
        <v>110</v>
      </c>
    </row>
    <row r="2922" spans="35:37" x14ac:dyDescent="0.3">
      <c r="AI2922" s="32">
        <f t="shared" si="83"/>
        <v>45413.62499999292</v>
      </c>
      <c r="AJ2922" s="33">
        <v>77.91</v>
      </c>
      <c r="AK2922" s="33">
        <f>MIN(CalcoliFV!$AN$7,CalcoliFV!$AO$7+MAX(0,180-AJ2922)+4)</f>
        <v>110</v>
      </c>
    </row>
    <row r="2923" spans="35:37" x14ac:dyDescent="0.3">
      <c r="AI2923" s="32">
        <f t="shared" si="83"/>
        <v>45413.666666659585</v>
      </c>
      <c r="AJ2923" s="33">
        <v>90.1</v>
      </c>
      <c r="AK2923" s="33">
        <f>MIN(CalcoliFV!$AN$7,CalcoliFV!$AO$7+MAX(0,180-AJ2923)+4)</f>
        <v>110</v>
      </c>
    </row>
    <row r="2924" spans="35:37" x14ac:dyDescent="0.3">
      <c r="AI2924" s="32">
        <f t="shared" si="83"/>
        <v>45413.708333326249</v>
      </c>
      <c r="AJ2924" s="33">
        <v>93.22</v>
      </c>
      <c r="AK2924" s="33">
        <f>MIN(CalcoliFV!$AN$7,CalcoliFV!$AO$7+MAX(0,180-AJ2924)+4)</f>
        <v>110</v>
      </c>
    </row>
    <row r="2925" spans="35:37" x14ac:dyDescent="0.3">
      <c r="AI2925" s="32">
        <f t="shared" si="83"/>
        <v>45413.749999992913</v>
      </c>
      <c r="AJ2925" s="33">
        <v>95</v>
      </c>
      <c r="AK2925" s="33">
        <f>MIN(CalcoliFV!$AN$7,CalcoliFV!$AO$7+MAX(0,180-AJ2925)+4)</f>
        <v>110</v>
      </c>
    </row>
    <row r="2926" spans="35:37" x14ac:dyDescent="0.3">
      <c r="AI2926" s="32">
        <f t="shared" si="83"/>
        <v>45413.791666659577</v>
      </c>
      <c r="AJ2926" s="33">
        <v>96.38</v>
      </c>
      <c r="AK2926" s="33">
        <f>MIN(CalcoliFV!$AN$7,CalcoliFV!$AO$7+MAX(0,180-AJ2926)+4)</f>
        <v>110</v>
      </c>
    </row>
    <row r="2927" spans="35:37" x14ac:dyDescent="0.3">
      <c r="AI2927" s="32">
        <f t="shared" si="83"/>
        <v>45413.833333326242</v>
      </c>
      <c r="AJ2927" s="33">
        <v>99.97</v>
      </c>
      <c r="AK2927" s="33">
        <f>MIN(CalcoliFV!$AN$7,CalcoliFV!$AO$7+MAX(0,180-AJ2927)+4)</f>
        <v>110</v>
      </c>
    </row>
    <row r="2928" spans="35:37" x14ac:dyDescent="0.3">
      <c r="AI2928" s="32">
        <f t="shared" si="83"/>
        <v>45413.874999992906</v>
      </c>
      <c r="AJ2928" s="33">
        <v>93.46</v>
      </c>
      <c r="AK2928" s="33">
        <f>MIN(CalcoliFV!$AN$7,CalcoliFV!$AO$7+MAX(0,180-AJ2928)+4)</f>
        <v>110</v>
      </c>
    </row>
    <row r="2929" spans="35:37" x14ac:dyDescent="0.3">
      <c r="AI2929" s="32">
        <f t="shared" si="83"/>
        <v>45413.91666665957</v>
      </c>
      <c r="AJ2929" s="33">
        <v>94.76</v>
      </c>
      <c r="AK2929" s="33">
        <f>MIN(CalcoliFV!$AN$7,CalcoliFV!$AO$7+MAX(0,180-AJ2929)+4)</f>
        <v>110</v>
      </c>
    </row>
    <row r="2930" spans="35:37" x14ac:dyDescent="0.3">
      <c r="AI2930" s="32">
        <f t="shared" si="83"/>
        <v>45413.958333326234</v>
      </c>
      <c r="AJ2930" s="33">
        <v>88</v>
      </c>
      <c r="AK2930" s="33">
        <f>MIN(CalcoliFV!$AN$7,CalcoliFV!$AO$7+MAX(0,180-AJ2930)+4)</f>
        <v>110</v>
      </c>
    </row>
    <row r="2931" spans="35:37" x14ac:dyDescent="0.3">
      <c r="AI2931" s="32">
        <f t="shared" si="83"/>
        <v>45413.999999992899</v>
      </c>
      <c r="AJ2931" s="33">
        <v>72.849999999999994</v>
      </c>
      <c r="AK2931" s="33">
        <f>MIN(CalcoliFV!$AN$7,CalcoliFV!$AO$7+MAX(0,180-AJ2931)+4)</f>
        <v>110</v>
      </c>
    </row>
    <row r="2932" spans="35:37" x14ac:dyDescent="0.3">
      <c r="AI2932" s="32">
        <f t="shared" si="83"/>
        <v>45414.041666659563</v>
      </c>
      <c r="AJ2932" s="33">
        <v>71.099999999999994</v>
      </c>
      <c r="AK2932" s="33">
        <f>MIN(CalcoliFV!$AN$7,CalcoliFV!$AO$7+MAX(0,180-AJ2932)+4)</f>
        <v>110</v>
      </c>
    </row>
    <row r="2933" spans="35:37" x14ac:dyDescent="0.3">
      <c r="AI2933" s="32">
        <f t="shared" si="83"/>
        <v>45414.083333326227</v>
      </c>
      <c r="AJ2933" s="33">
        <v>77</v>
      </c>
      <c r="AK2933" s="33">
        <f>MIN(CalcoliFV!$AN$7,CalcoliFV!$AO$7+MAX(0,180-AJ2933)+4)</f>
        <v>110</v>
      </c>
    </row>
    <row r="2934" spans="35:37" x14ac:dyDescent="0.3">
      <c r="AI2934" s="32">
        <f t="shared" si="83"/>
        <v>45414.124999992891</v>
      </c>
      <c r="AJ2934" s="33">
        <v>77</v>
      </c>
      <c r="AK2934" s="33">
        <f>MIN(CalcoliFV!$AN$7,CalcoliFV!$AO$7+MAX(0,180-AJ2934)+4)</f>
        <v>110</v>
      </c>
    </row>
    <row r="2935" spans="35:37" x14ac:dyDescent="0.3">
      <c r="AI2935" s="32">
        <f t="shared" si="83"/>
        <v>45414.166666659556</v>
      </c>
      <c r="AJ2935" s="33">
        <v>78.900000000000006</v>
      </c>
      <c r="AK2935" s="33">
        <f>MIN(CalcoliFV!$AN$7,CalcoliFV!$AO$7+MAX(0,180-AJ2935)+4)</f>
        <v>110</v>
      </c>
    </row>
    <row r="2936" spans="35:37" x14ac:dyDescent="0.3">
      <c r="AI2936" s="32">
        <f t="shared" si="83"/>
        <v>45414.20833332622</v>
      </c>
      <c r="AJ2936" s="33">
        <v>84.583870000000005</v>
      </c>
      <c r="AK2936" s="33">
        <f>MIN(CalcoliFV!$AN$7,CalcoliFV!$AO$7+MAX(0,180-AJ2936)+4)</f>
        <v>110</v>
      </c>
    </row>
    <row r="2937" spans="35:37" x14ac:dyDescent="0.3">
      <c r="AI2937" s="32">
        <f t="shared" si="83"/>
        <v>45414.249999992884</v>
      </c>
      <c r="AJ2937" s="33">
        <v>95</v>
      </c>
      <c r="AK2937" s="33">
        <f>MIN(CalcoliFV!$AN$7,CalcoliFV!$AO$7+MAX(0,180-AJ2937)+4)</f>
        <v>110</v>
      </c>
    </row>
    <row r="2938" spans="35:37" x14ac:dyDescent="0.3">
      <c r="AI2938" s="32">
        <f t="shared" si="83"/>
        <v>45414.291666659548</v>
      </c>
      <c r="AJ2938" s="33">
        <v>107.03</v>
      </c>
      <c r="AK2938" s="33">
        <f>MIN(CalcoliFV!$AN$7,CalcoliFV!$AO$7+MAX(0,180-AJ2938)+4)</f>
        <v>110</v>
      </c>
    </row>
    <row r="2939" spans="35:37" x14ac:dyDescent="0.3">
      <c r="AI2939" s="32">
        <f t="shared" si="83"/>
        <v>45414.333333326213</v>
      </c>
      <c r="AJ2939" s="33">
        <v>109.51</v>
      </c>
      <c r="AK2939" s="33">
        <f>MIN(CalcoliFV!$AN$7,CalcoliFV!$AO$7+MAX(0,180-AJ2939)+4)</f>
        <v>110</v>
      </c>
    </row>
    <row r="2940" spans="35:37" x14ac:dyDescent="0.3">
      <c r="AI2940" s="32">
        <f t="shared" si="83"/>
        <v>45414.374999992877</v>
      </c>
      <c r="AJ2940" s="33">
        <v>108.73</v>
      </c>
      <c r="AK2940" s="33">
        <f>MIN(CalcoliFV!$AN$7,CalcoliFV!$AO$7+MAX(0,180-AJ2940)+4)</f>
        <v>110</v>
      </c>
    </row>
    <row r="2941" spans="35:37" x14ac:dyDescent="0.3">
      <c r="AI2941" s="32">
        <f t="shared" si="83"/>
        <v>45414.416666659541</v>
      </c>
      <c r="AJ2941" s="33">
        <v>89.9</v>
      </c>
      <c r="AK2941" s="33">
        <f>MIN(CalcoliFV!$AN$7,CalcoliFV!$AO$7+MAX(0,180-AJ2941)+4)</f>
        <v>110</v>
      </c>
    </row>
    <row r="2942" spans="35:37" x14ac:dyDescent="0.3">
      <c r="AI2942" s="32">
        <f t="shared" si="83"/>
        <v>45414.458333326205</v>
      </c>
      <c r="AJ2942" s="33">
        <v>71.5</v>
      </c>
      <c r="AK2942" s="33">
        <f>MIN(CalcoliFV!$AN$7,CalcoliFV!$AO$7+MAX(0,180-AJ2942)+4)</f>
        <v>110</v>
      </c>
    </row>
    <row r="2943" spans="35:37" x14ac:dyDescent="0.3">
      <c r="AI2943" s="32">
        <f t="shared" si="83"/>
        <v>45414.49999999287</v>
      </c>
      <c r="AJ2943" s="33">
        <v>75</v>
      </c>
      <c r="AK2943" s="33">
        <f>MIN(CalcoliFV!$AN$7,CalcoliFV!$AO$7+MAX(0,180-AJ2943)+4)</f>
        <v>110</v>
      </c>
    </row>
    <row r="2944" spans="35:37" x14ac:dyDescent="0.3">
      <c r="AI2944" s="32">
        <f t="shared" si="83"/>
        <v>45414.541666659534</v>
      </c>
      <c r="AJ2944" s="33">
        <v>75</v>
      </c>
      <c r="AK2944" s="33">
        <f>MIN(CalcoliFV!$AN$7,CalcoliFV!$AO$7+MAX(0,180-AJ2944)+4)</f>
        <v>110</v>
      </c>
    </row>
    <row r="2945" spans="35:37" x14ac:dyDescent="0.3">
      <c r="AI2945" s="32">
        <f t="shared" si="83"/>
        <v>45414.583333326198</v>
      </c>
      <c r="AJ2945" s="33">
        <v>71.5</v>
      </c>
      <c r="AK2945" s="33">
        <f>MIN(CalcoliFV!$AN$7,CalcoliFV!$AO$7+MAX(0,180-AJ2945)+4)</f>
        <v>110</v>
      </c>
    </row>
    <row r="2946" spans="35:37" x14ac:dyDescent="0.3">
      <c r="AI2946" s="32">
        <f t="shared" si="83"/>
        <v>45414.624999992862</v>
      </c>
      <c r="AJ2946" s="33">
        <v>54.5</v>
      </c>
      <c r="AK2946" s="33">
        <f>MIN(CalcoliFV!$AN$7,CalcoliFV!$AO$7+MAX(0,180-AJ2946)+4)</f>
        <v>110</v>
      </c>
    </row>
    <row r="2947" spans="35:37" x14ac:dyDescent="0.3">
      <c r="AI2947" s="32">
        <f t="shared" si="83"/>
        <v>45414.666666659527</v>
      </c>
      <c r="AJ2947" s="33">
        <v>71.5</v>
      </c>
      <c r="AK2947" s="33">
        <f>MIN(CalcoliFV!$AN$7,CalcoliFV!$AO$7+MAX(0,180-AJ2947)+4)</f>
        <v>110</v>
      </c>
    </row>
    <row r="2948" spans="35:37" x14ac:dyDescent="0.3">
      <c r="AI2948" s="32">
        <f t="shared" si="83"/>
        <v>45414.708333326191</v>
      </c>
      <c r="AJ2948" s="33">
        <v>77.900000000000006</v>
      </c>
      <c r="AK2948" s="33">
        <f>MIN(CalcoliFV!$AN$7,CalcoliFV!$AO$7+MAX(0,180-AJ2948)+4)</f>
        <v>110</v>
      </c>
    </row>
    <row r="2949" spans="35:37" x14ac:dyDescent="0.3">
      <c r="AI2949" s="32">
        <f t="shared" ref="AI2949:AI3012" si="84">AI2948+1/24</f>
        <v>45414.749999992855</v>
      </c>
      <c r="AJ2949" s="33">
        <v>100</v>
      </c>
      <c r="AK2949" s="33">
        <f>MIN(CalcoliFV!$AN$7,CalcoliFV!$AO$7+MAX(0,180-AJ2949)+4)</f>
        <v>110</v>
      </c>
    </row>
    <row r="2950" spans="35:37" x14ac:dyDescent="0.3">
      <c r="AI2950" s="32">
        <f t="shared" si="84"/>
        <v>45414.791666659519</v>
      </c>
      <c r="AJ2950" s="33">
        <v>115</v>
      </c>
      <c r="AK2950" s="33">
        <f>MIN(CalcoliFV!$AN$7,CalcoliFV!$AO$7+MAX(0,180-AJ2950)+4)</f>
        <v>110</v>
      </c>
    </row>
    <row r="2951" spans="35:37" x14ac:dyDescent="0.3">
      <c r="AI2951" s="32">
        <f t="shared" si="84"/>
        <v>45414.833333326183</v>
      </c>
      <c r="AJ2951" s="33">
        <v>127.29</v>
      </c>
      <c r="AK2951" s="33">
        <f>MIN(CalcoliFV!$AN$7,CalcoliFV!$AO$7+MAX(0,180-AJ2951)+4)</f>
        <v>110</v>
      </c>
    </row>
    <row r="2952" spans="35:37" x14ac:dyDescent="0.3">
      <c r="AI2952" s="32">
        <f t="shared" si="84"/>
        <v>45414.874999992848</v>
      </c>
      <c r="AJ2952" s="33">
        <v>108.26</v>
      </c>
      <c r="AK2952" s="33">
        <f>MIN(CalcoliFV!$AN$7,CalcoliFV!$AO$7+MAX(0,180-AJ2952)+4)</f>
        <v>110</v>
      </c>
    </row>
    <row r="2953" spans="35:37" x14ac:dyDescent="0.3">
      <c r="AI2953" s="32">
        <f t="shared" si="84"/>
        <v>45414.916666659512</v>
      </c>
      <c r="AJ2953" s="33">
        <v>99.5</v>
      </c>
      <c r="AK2953" s="33">
        <f>MIN(CalcoliFV!$AN$7,CalcoliFV!$AO$7+MAX(0,180-AJ2953)+4)</f>
        <v>110</v>
      </c>
    </row>
    <row r="2954" spans="35:37" x14ac:dyDescent="0.3">
      <c r="AI2954" s="32">
        <f t="shared" si="84"/>
        <v>45414.958333326176</v>
      </c>
      <c r="AJ2954" s="33">
        <v>90.1</v>
      </c>
      <c r="AK2954" s="33">
        <f>MIN(CalcoliFV!$AN$7,CalcoliFV!$AO$7+MAX(0,180-AJ2954)+4)</f>
        <v>110</v>
      </c>
    </row>
    <row r="2955" spans="35:37" x14ac:dyDescent="0.3">
      <c r="AI2955" s="32">
        <f t="shared" si="84"/>
        <v>45414.99999999284</v>
      </c>
      <c r="AJ2955" s="33">
        <v>77.09</v>
      </c>
      <c r="AK2955" s="33">
        <f>MIN(CalcoliFV!$AN$7,CalcoliFV!$AO$7+MAX(0,180-AJ2955)+4)</f>
        <v>110</v>
      </c>
    </row>
    <row r="2956" spans="35:37" x14ac:dyDescent="0.3">
      <c r="AI2956" s="32">
        <f t="shared" si="84"/>
        <v>45415.041666659505</v>
      </c>
      <c r="AJ2956" s="33">
        <v>73.13</v>
      </c>
      <c r="AK2956" s="33">
        <f>MIN(CalcoliFV!$AN$7,CalcoliFV!$AO$7+MAX(0,180-AJ2956)+4)</f>
        <v>110</v>
      </c>
    </row>
    <row r="2957" spans="35:37" x14ac:dyDescent="0.3">
      <c r="AI2957" s="32">
        <f t="shared" si="84"/>
        <v>45415.083333326169</v>
      </c>
      <c r="AJ2957" s="33">
        <v>65</v>
      </c>
      <c r="AK2957" s="33">
        <f>MIN(CalcoliFV!$AN$7,CalcoliFV!$AO$7+MAX(0,180-AJ2957)+4)</f>
        <v>110</v>
      </c>
    </row>
    <row r="2958" spans="35:37" x14ac:dyDescent="0.3">
      <c r="AI2958" s="32">
        <f t="shared" si="84"/>
        <v>45415.124999992833</v>
      </c>
      <c r="AJ2958" s="33">
        <v>71.63</v>
      </c>
      <c r="AK2958" s="33">
        <f>MIN(CalcoliFV!$AN$7,CalcoliFV!$AO$7+MAX(0,180-AJ2958)+4)</f>
        <v>110</v>
      </c>
    </row>
    <row r="2959" spans="35:37" x14ac:dyDescent="0.3">
      <c r="AI2959" s="32">
        <f t="shared" si="84"/>
        <v>45415.166666659497</v>
      </c>
      <c r="AJ2959" s="33">
        <v>58.9</v>
      </c>
      <c r="AK2959" s="33">
        <f>MIN(CalcoliFV!$AN$7,CalcoliFV!$AO$7+MAX(0,180-AJ2959)+4)</f>
        <v>110</v>
      </c>
    </row>
    <row r="2960" spans="35:37" x14ac:dyDescent="0.3">
      <c r="AI2960" s="32">
        <f t="shared" si="84"/>
        <v>45415.208333326162</v>
      </c>
      <c r="AJ2960" s="33">
        <v>67.59</v>
      </c>
      <c r="AK2960" s="33">
        <f>MIN(CalcoliFV!$AN$7,CalcoliFV!$AO$7+MAX(0,180-AJ2960)+4)</f>
        <v>110</v>
      </c>
    </row>
    <row r="2961" spans="35:37" x14ac:dyDescent="0.3">
      <c r="AI2961" s="32">
        <f t="shared" si="84"/>
        <v>45415.249999992826</v>
      </c>
      <c r="AJ2961" s="33">
        <v>90.1</v>
      </c>
      <c r="AK2961" s="33">
        <f>MIN(CalcoliFV!$AN$7,CalcoliFV!$AO$7+MAX(0,180-AJ2961)+4)</f>
        <v>110</v>
      </c>
    </row>
    <row r="2962" spans="35:37" x14ac:dyDescent="0.3">
      <c r="AI2962" s="32">
        <f t="shared" si="84"/>
        <v>45415.29166665949</v>
      </c>
      <c r="AJ2962" s="33">
        <v>94.77</v>
      </c>
      <c r="AK2962" s="33">
        <f>MIN(CalcoliFV!$AN$7,CalcoliFV!$AO$7+MAX(0,180-AJ2962)+4)</f>
        <v>110</v>
      </c>
    </row>
    <row r="2963" spans="35:37" x14ac:dyDescent="0.3">
      <c r="AI2963" s="32">
        <f t="shared" si="84"/>
        <v>45415.333333326154</v>
      </c>
      <c r="AJ2963" s="33">
        <v>86.246790000000004</v>
      </c>
      <c r="AK2963" s="33">
        <f>MIN(CalcoliFV!$AN$7,CalcoliFV!$AO$7+MAX(0,180-AJ2963)+4)</f>
        <v>110</v>
      </c>
    </row>
    <row r="2964" spans="35:37" x14ac:dyDescent="0.3">
      <c r="AI2964" s="32">
        <f t="shared" si="84"/>
        <v>45415.374999992819</v>
      </c>
      <c r="AJ2964" s="33">
        <v>91.75</v>
      </c>
      <c r="AK2964" s="33">
        <f>MIN(CalcoliFV!$AN$7,CalcoliFV!$AO$7+MAX(0,180-AJ2964)+4)</f>
        <v>110</v>
      </c>
    </row>
    <row r="2965" spans="35:37" x14ac:dyDescent="0.3">
      <c r="AI2965" s="32">
        <f t="shared" si="84"/>
        <v>45415.416666659483</v>
      </c>
      <c r="AJ2965" s="33">
        <v>90.1</v>
      </c>
      <c r="AK2965" s="33">
        <f>MIN(CalcoliFV!$AN$7,CalcoliFV!$AO$7+MAX(0,180-AJ2965)+4)</f>
        <v>110</v>
      </c>
    </row>
    <row r="2966" spans="35:37" x14ac:dyDescent="0.3">
      <c r="AI2966" s="32">
        <f t="shared" si="84"/>
        <v>45415.458333326147</v>
      </c>
      <c r="AJ2966" s="33">
        <v>80.8</v>
      </c>
      <c r="AK2966" s="33">
        <f>MIN(CalcoliFV!$AN$7,CalcoliFV!$AO$7+MAX(0,180-AJ2966)+4)</f>
        <v>110</v>
      </c>
    </row>
    <row r="2967" spans="35:37" x14ac:dyDescent="0.3">
      <c r="AI2967" s="32">
        <f t="shared" si="84"/>
        <v>45415.499999992811</v>
      </c>
      <c r="AJ2967" s="33">
        <v>74.97</v>
      </c>
      <c r="AK2967" s="33">
        <f>MIN(CalcoliFV!$AN$7,CalcoliFV!$AO$7+MAX(0,180-AJ2967)+4)</f>
        <v>110</v>
      </c>
    </row>
    <row r="2968" spans="35:37" x14ac:dyDescent="0.3">
      <c r="AI2968" s="32">
        <f t="shared" si="84"/>
        <v>45415.541666659476</v>
      </c>
      <c r="AJ2968" s="33">
        <v>69.302869999999999</v>
      </c>
      <c r="AK2968" s="33">
        <f>MIN(CalcoliFV!$AN$7,CalcoliFV!$AO$7+MAX(0,180-AJ2968)+4)</f>
        <v>110</v>
      </c>
    </row>
    <row r="2969" spans="35:37" x14ac:dyDescent="0.3">
      <c r="AI2969" s="32">
        <f t="shared" si="84"/>
        <v>45415.58333332614</v>
      </c>
      <c r="AJ2969" s="33">
        <v>78.13</v>
      </c>
      <c r="AK2969" s="33">
        <f>MIN(CalcoliFV!$AN$7,CalcoliFV!$AO$7+MAX(0,180-AJ2969)+4)</f>
        <v>110</v>
      </c>
    </row>
    <row r="2970" spans="35:37" x14ac:dyDescent="0.3">
      <c r="AI2970" s="32">
        <f t="shared" si="84"/>
        <v>45415.624999992804</v>
      </c>
      <c r="AJ2970" s="33">
        <v>80.010000000000005</v>
      </c>
      <c r="AK2970" s="33">
        <f>MIN(CalcoliFV!$AN$7,CalcoliFV!$AO$7+MAX(0,180-AJ2970)+4)</f>
        <v>110</v>
      </c>
    </row>
    <row r="2971" spans="35:37" x14ac:dyDescent="0.3">
      <c r="AI2971" s="32">
        <f t="shared" si="84"/>
        <v>45415.666666659468</v>
      </c>
      <c r="AJ2971" s="33">
        <v>78.13</v>
      </c>
      <c r="AK2971" s="33">
        <f>MIN(CalcoliFV!$AN$7,CalcoliFV!$AO$7+MAX(0,180-AJ2971)+4)</f>
        <v>110</v>
      </c>
    </row>
    <row r="2972" spans="35:37" x14ac:dyDescent="0.3">
      <c r="AI2972" s="32">
        <f t="shared" si="84"/>
        <v>45415.708333326133</v>
      </c>
      <c r="AJ2972" s="33">
        <v>78.13</v>
      </c>
      <c r="AK2972" s="33">
        <f>MIN(CalcoliFV!$AN$7,CalcoliFV!$AO$7+MAX(0,180-AJ2972)+4)</f>
        <v>110</v>
      </c>
    </row>
    <row r="2973" spans="35:37" x14ac:dyDescent="0.3">
      <c r="AI2973" s="32">
        <f t="shared" si="84"/>
        <v>45415.749999992797</v>
      </c>
      <c r="AJ2973" s="33">
        <v>92.2</v>
      </c>
      <c r="AK2973" s="33">
        <f>MIN(CalcoliFV!$AN$7,CalcoliFV!$AO$7+MAX(0,180-AJ2973)+4)</f>
        <v>110</v>
      </c>
    </row>
    <row r="2974" spans="35:37" x14ac:dyDescent="0.3">
      <c r="AI2974" s="32">
        <f t="shared" si="84"/>
        <v>45415.791666659461</v>
      </c>
      <c r="AJ2974" s="33">
        <v>101.43</v>
      </c>
      <c r="AK2974" s="33">
        <f>MIN(CalcoliFV!$AN$7,CalcoliFV!$AO$7+MAX(0,180-AJ2974)+4)</f>
        <v>110</v>
      </c>
    </row>
    <row r="2975" spans="35:37" x14ac:dyDescent="0.3">
      <c r="AI2975" s="32">
        <f t="shared" si="84"/>
        <v>45415.833333326125</v>
      </c>
      <c r="AJ2975" s="33">
        <v>114.0476</v>
      </c>
      <c r="AK2975" s="33">
        <f>MIN(CalcoliFV!$AN$7,CalcoliFV!$AO$7+MAX(0,180-AJ2975)+4)</f>
        <v>110</v>
      </c>
    </row>
    <row r="2976" spans="35:37" x14ac:dyDescent="0.3">
      <c r="AI2976" s="32">
        <f t="shared" si="84"/>
        <v>45415.87499999279</v>
      </c>
      <c r="AJ2976" s="33">
        <v>105</v>
      </c>
      <c r="AK2976" s="33">
        <f>MIN(CalcoliFV!$AN$7,CalcoliFV!$AO$7+MAX(0,180-AJ2976)+4)</f>
        <v>110</v>
      </c>
    </row>
    <row r="2977" spans="35:37" x14ac:dyDescent="0.3">
      <c r="AI2977" s="32">
        <f t="shared" si="84"/>
        <v>45415.916666659454</v>
      </c>
      <c r="AJ2977" s="33">
        <v>97.15</v>
      </c>
      <c r="AK2977" s="33">
        <f>MIN(CalcoliFV!$AN$7,CalcoliFV!$AO$7+MAX(0,180-AJ2977)+4)</f>
        <v>110</v>
      </c>
    </row>
    <row r="2978" spans="35:37" x14ac:dyDescent="0.3">
      <c r="AI2978" s="32">
        <f t="shared" si="84"/>
        <v>45415.958333326118</v>
      </c>
      <c r="AJ2978" s="33">
        <v>93.2</v>
      </c>
      <c r="AK2978" s="33">
        <f>MIN(CalcoliFV!$AN$7,CalcoliFV!$AO$7+MAX(0,180-AJ2978)+4)</f>
        <v>110</v>
      </c>
    </row>
    <row r="2979" spans="35:37" x14ac:dyDescent="0.3">
      <c r="AI2979" s="32">
        <f t="shared" si="84"/>
        <v>45415.999999992782</v>
      </c>
      <c r="AJ2979" s="33">
        <v>92.99</v>
      </c>
      <c r="AK2979" s="33">
        <f>MIN(CalcoliFV!$AN$7,CalcoliFV!$AO$7+MAX(0,180-AJ2979)+4)</f>
        <v>110</v>
      </c>
    </row>
    <row r="2980" spans="35:37" x14ac:dyDescent="0.3">
      <c r="AI2980" s="32">
        <f t="shared" si="84"/>
        <v>45416.041666659446</v>
      </c>
      <c r="AJ2980" s="33">
        <v>86.08</v>
      </c>
      <c r="AK2980" s="33">
        <f>MIN(CalcoliFV!$AN$7,CalcoliFV!$AO$7+MAX(0,180-AJ2980)+4)</f>
        <v>110</v>
      </c>
    </row>
    <row r="2981" spans="35:37" x14ac:dyDescent="0.3">
      <c r="AI2981" s="32">
        <f t="shared" si="84"/>
        <v>45416.083333326111</v>
      </c>
      <c r="AJ2981" s="33">
        <v>81.499340000000004</v>
      </c>
      <c r="AK2981" s="33">
        <f>MIN(CalcoliFV!$AN$7,CalcoliFV!$AO$7+MAX(0,180-AJ2981)+4)</f>
        <v>110</v>
      </c>
    </row>
    <row r="2982" spans="35:37" x14ac:dyDescent="0.3">
      <c r="AI2982" s="32">
        <f t="shared" si="84"/>
        <v>45416.124999992775</v>
      </c>
      <c r="AJ2982" s="33">
        <v>82.12</v>
      </c>
      <c r="AK2982" s="33">
        <f>MIN(CalcoliFV!$AN$7,CalcoliFV!$AO$7+MAX(0,180-AJ2982)+4)</f>
        <v>110</v>
      </c>
    </row>
    <row r="2983" spans="35:37" x14ac:dyDescent="0.3">
      <c r="AI2983" s="32">
        <f t="shared" si="84"/>
        <v>45416.166666659439</v>
      </c>
      <c r="AJ2983" s="33">
        <v>84.063299999999998</v>
      </c>
      <c r="AK2983" s="33">
        <f>MIN(CalcoliFV!$AN$7,CalcoliFV!$AO$7+MAX(0,180-AJ2983)+4)</f>
        <v>110</v>
      </c>
    </row>
    <row r="2984" spans="35:37" x14ac:dyDescent="0.3">
      <c r="AI2984" s="32">
        <f t="shared" si="84"/>
        <v>45416.208333326103</v>
      </c>
      <c r="AJ2984" s="33">
        <v>81.2</v>
      </c>
      <c r="AK2984" s="33">
        <f>MIN(CalcoliFV!$AN$7,CalcoliFV!$AO$7+MAX(0,180-AJ2984)+4)</f>
        <v>110</v>
      </c>
    </row>
    <row r="2985" spans="35:37" x14ac:dyDescent="0.3">
      <c r="AI2985" s="32">
        <f t="shared" si="84"/>
        <v>45416.249999992768</v>
      </c>
      <c r="AJ2985" s="33">
        <v>86.4</v>
      </c>
      <c r="AK2985" s="33">
        <f>MIN(CalcoliFV!$AN$7,CalcoliFV!$AO$7+MAX(0,180-AJ2985)+4)</f>
        <v>110</v>
      </c>
    </row>
    <row r="2986" spans="35:37" x14ac:dyDescent="0.3">
      <c r="AI2986" s="32">
        <f t="shared" si="84"/>
        <v>45416.291666659432</v>
      </c>
      <c r="AJ2986" s="33">
        <v>92.99</v>
      </c>
      <c r="AK2986" s="33">
        <f>MIN(CalcoliFV!$AN$7,CalcoliFV!$AO$7+MAX(0,180-AJ2986)+4)</f>
        <v>110</v>
      </c>
    </row>
    <row r="2987" spans="35:37" x14ac:dyDescent="0.3">
      <c r="AI2987" s="32">
        <f t="shared" si="84"/>
        <v>45416.333333326096</v>
      </c>
      <c r="AJ2987" s="33">
        <v>93.06</v>
      </c>
      <c r="AK2987" s="33">
        <f>MIN(CalcoliFV!$AN$7,CalcoliFV!$AO$7+MAX(0,180-AJ2987)+4)</f>
        <v>110</v>
      </c>
    </row>
    <row r="2988" spans="35:37" x14ac:dyDescent="0.3">
      <c r="AI2988" s="32">
        <f t="shared" si="84"/>
        <v>45416.37499999276</v>
      </c>
      <c r="AJ2988" s="33">
        <v>85</v>
      </c>
      <c r="AK2988" s="33">
        <f>MIN(CalcoliFV!$AN$7,CalcoliFV!$AO$7+MAX(0,180-AJ2988)+4)</f>
        <v>110</v>
      </c>
    </row>
    <row r="2989" spans="35:37" x14ac:dyDescent="0.3">
      <c r="AI2989" s="32">
        <f t="shared" si="84"/>
        <v>45416.416666659425</v>
      </c>
      <c r="AJ2989" s="33">
        <v>55</v>
      </c>
      <c r="AK2989" s="33">
        <f>MIN(CalcoliFV!$AN$7,CalcoliFV!$AO$7+MAX(0,180-AJ2989)+4)</f>
        <v>110</v>
      </c>
    </row>
    <row r="2990" spans="35:37" x14ac:dyDescent="0.3">
      <c r="AI2990" s="32">
        <f t="shared" si="84"/>
        <v>45416.458333326089</v>
      </c>
      <c r="AJ2990" s="33">
        <v>62.5</v>
      </c>
      <c r="AK2990" s="33">
        <f>MIN(CalcoliFV!$AN$7,CalcoliFV!$AO$7+MAX(0,180-AJ2990)+4)</f>
        <v>110</v>
      </c>
    </row>
    <row r="2991" spans="35:37" x14ac:dyDescent="0.3">
      <c r="AI2991" s="32">
        <f t="shared" si="84"/>
        <v>45416.499999992753</v>
      </c>
      <c r="AJ2991" s="33">
        <v>60</v>
      </c>
      <c r="AK2991" s="33">
        <f>MIN(CalcoliFV!$AN$7,CalcoliFV!$AO$7+MAX(0,180-AJ2991)+4)</f>
        <v>110</v>
      </c>
    </row>
    <row r="2992" spans="35:37" x14ac:dyDescent="0.3">
      <c r="AI2992" s="32">
        <f t="shared" si="84"/>
        <v>45416.541666659417</v>
      </c>
      <c r="AJ2992" s="33">
        <v>50.98</v>
      </c>
      <c r="AK2992" s="33">
        <f>MIN(CalcoliFV!$AN$7,CalcoliFV!$AO$7+MAX(0,180-AJ2992)+4)</f>
        <v>110</v>
      </c>
    </row>
    <row r="2993" spans="35:37" x14ac:dyDescent="0.3">
      <c r="AI2993" s="32">
        <f t="shared" si="84"/>
        <v>45416.583333326082</v>
      </c>
      <c r="AJ2993" s="33">
        <v>31</v>
      </c>
      <c r="AK2993" s="33">
        <f>MIN(CalcoliFV!$AN$7,CalcoliFV!$AO$7+MAX(0,180-AJ2993)+4)</f>
        <v>110</v>
      </c>
    </row>
    <row r="2994" spans="35:37" x14ac:dyDescent="0.3">
      <c r="AI2994" s="32">
        <f t="shared" si="84"/>
        <v>45416.624999992746</v>
      </c>
      <c r="AJ2994" s="33">
        <v>31.2</v>
      </c>
      <c r="AK2994" s="33">
        <f>MIN(CalcoliFV!$AN$7,CalcoliFV!$AO$7+MAX(0,180-AJ2994)+4)</f>
        <v>110</v>
      </c>
    </row>
    <row r="2995" spans="35:37" x14ac:dyDescent="0.3">
      <c r="AI2995" s="32">
        <f t="shared" si="84"/>
        <v>45416.66666665941</v>
      </c>
      <c r="AJ2995" s="33">
        <v>32.08155</v>
      </c>
      <c r="AK2995" s="33">
        <f>MIN(CalcoliFV!$AN$7,CalcoliFV!$AO$7+MAX(0,180-AJ2995)+4)</f>
        <v>110</v>
      </c>
    </row>
    <row r="2996" spans="35:37" x14ac:dyDescent="0.3">
      <c r="AI2996" s="32">
        <f t="shared" si="84"/>
        <v>45416.708333326074</v>
      </c>
      <c r="AJ2996" s="33">
        <v>71.592889999999997</v>
      </c>
      <c r="AK2996" s="33">
        <f>MIN(CalcoliFV!$AN$7,CalcoliFV!$AO$7+MAX(0,180-AJ2996)+4)</f>
        <v>110</v>
      </c>
    </row>
    <row r="2997" spans="35:37" x14ac:dyDescent="0.3">
      <c r="AI2997" s="32">
        <f t="shared" si="84"/>
        <v>45416.749999992739</v>
      </c>
      <c r="AJ2997" s="33">
        <v>91.91</v>
      </c>
      <c r="AK2997" s="33">
        <f>MIN(CalcoliFV!$AN$7,CalcoliFV!$AO$7+MAX(0,180-AJ2997)+4)</f>
        <v>110</v>
      </c>
    </row>
    <row r="2998" spans="35:37" x14ac:dyDescent="0.3">
      <c r="AI2998" s="32">
        <f t="shared" si="84"/>
        <v>45416.791666659403</v>
      </c>
      <c r="AJ2998" s="33">
        <v>113.03</v>
      </c>
      <c r="AK2998" s="33">
        <f>MIN(CalcoliFV!$AN$7,CalcoliFV!$AO$7+MAX(0,180-AJ2998)+4)</f>
        <v>110</v>
      </c>
    </row>
    <row r="2999" spans="35:37" x14ac:dyDescent="0.3">
      <c r="AI2999" s="32">
        <f t="shared" si="84"/>
        <v>45416.833333326067</v>
      </c>
      <c r="AJ2999" s="33">
        <v>126.18877000000001</v>
      </c>
      <c r="AK2999" s="33">
        <f>MIN(CalcoliFV!$AN$7,CalcoliFV!$AO$7+MAX(0,180-AJ2999)+4)</f>
        <v>110</v>
      </c>
    </row>
    <row r="3000" spans="35:37" x14ac:dyDescent="0.3">
      <c r="AI3000" s="32">
        <f t="shared" si="84"/>
        <v>45416.874999992731</v>
      </c>
      <c r="AJ3000" s="33">
        <v>109.64</v>
      </c>
      <c r="AK3000" s="33">
        <f>MIN(CalcoliFV!$AN$7,CalcoliFV!$AO$7+MAX(0,180-AJ3000)+4)</f>
        <v>110</v>
      </c>
    </row>
    <row r="3001" spans="35:37" x14ac:dyDescent="0.3">
      <c r="AI3001" s="32">
        <f t="shared" si="84"/>
        <v>45416.916666659396</v>
      </c>
      <c r="AJ3001" s="33">
        <v>100</v>
      </c>
      <c r="AK3001" s="33">
        <f>MIN(CalcoliFV!$AN$7,CalcoliFV!$AO$7+MAX(0,180-AJ3001)+4)</f>
        <v>110</v>
      </c>
    </row>
    <row r="3002" spans="35:37" x14ac:dyDescent="0.3">
      <c r="AI3002" s="32">
        <f t="shared" si="84"/>
        <v>45416.95833332606</v>
      </c>
      <c r="AJ3002" s="33">
        <v>95</v>
      </c>
      <c r="AK3002" s="33">
        <f>MIN(CalcoliFV!$AN$7,CalcoliFV!$AO$7+MAX(0,180-AJ3002)+4)</f>
        <v>110</v>
      </c>
    </row>
    <row r="3003" spans="35:37" x14ac:dyDescent="0.3">
      <c r="AI3003" s="32">
        <f t="shared" si="84"/>
        <v>45416.999999992724</v>
      </c>
      <c r="AJ3003" s="33">
        <v>84.932410000000004</v>
      </c>
      <c r="AK3003" s="33">
        <f>MIN(CalcoliFV!$AN$7,CalcoliFV!$AO$7+MAX(0,180-AJ3003)+4)</f>
        <v>110</v>
      </c>
    </row>
    <row r="3004" spans="35:37" x14ac:dyDescent="0.3">
      <c r="AI3004" s="32">
        <f t="shared" si="84"/>
        <v>45417.041666659388</v>
      </c>
      <c r="AJ3004" s="33">
        <v>80.444239999999994</v>
      </c>
      <c r="AK3004" s="33">
        <f>MIN(CalcoliFV!$AN$7,CalcoliFV!$AO$7+MAX(0,180-AJ3004)+4)</f>
        <v>110</v>
      </c>
    </row>
    <row r="3005" spans="35:37" x14ac:dyDescent="0.3">
      <c r="AI3005" s="32">
        <f t="shared" si="84"/>
        <v>45417.083333326053</v>
      </c>
      <c r="AJ3005" s="33">
        <v>79.09</v>
      </c>
      <c r="AK3005" s="33">
        <f>MIN(CalcoliFV!$AN$7,CalcoliFV!$AO$7+MAX(0,180-AJ3005)+4)</f>
        <v>110</v>
      </c>
    </row>
    <row r="3006" spans="35:37" x14ac:dyDescent="0.3">
      <c r="AI3006" s="32">
        <f t="shared" si="84"/>
        <v>45417.124999992717</v>
      </c>
      <c r="AJ3006" s="33">
        <v>75.400000000000006</v>
      </c>
      <c r="AK3006" s="33">
        <f>MIN(CalcoliFV!$AN$7,CalcoliFV!$AO$7+MAX(0,180-AJ3006)+4)</f>
        <v>110</v>
      </c>
    </row>
    <row r="3007" spans="35:37" x14ac:dyDescent="0.3">
      <c r="AI3007" s="32">
        <f t="shared" si="84"/>
        <v>45417.166666659381</v>
      </c>
      <c r="AJ3007" s="33">
        <v>70</v>
      </c>
      <c r="AK3007" s="33">
        <f>MIN(CalcoliFV!$AN$7,CalcoliFV!$AO$7+MAX(0,180-AJ3007)+4)</f>
        <v>110</v>
      </c>
    </row>
    <row r="3008" spans="35:37" x14ac:dyDescent="0.3">
      <c r="AI3008" s="32">
        <f t="shared" si="84"/>
        <v>45417.208333326045</v>
      </c>
      <c r="AJ3008" s="33">
        <v>67.586100000000002</v>
      </c>
      <c r="AK3008" s="33">
        <f>MIN(CalcoliFV!$AN$7,CalcoliFV!$AO$7+MAX(0,180-AJ3008)+4)</f>
        <v>110</v>
      </c>
    </row>
    <row r="3009" spans="35:37" x14ac:dyDescent="0.3">
      <c r="AI3009" s="32">
        <f t="shared" si="84"/>
        <v>45417.249999992709</v>
      </c>
      <c r="AJ3009" s="33">
        <v>70</v>
      </c>
      <c r="AK3009" s="33">
        <f>MIN(CalcoliFV!$AN$7,CalcoliFV!$AO$7+MAX(0,180-AJ3009)+4)</f>
        <v>110</v>
      </c>
    </row>
    <row r="3010" spans="35:37" x14ac:dyDescent="0.3">
      <c r="AI3010" s="32">
        <f t="shared" si="84"/>
        <v>45417.291666659374</v>
      </c>
      <c r="AJ3010" s="33">
        <v>75.400000000000006</v>
      </c>
      <c r="AK3010" s="33">
        <f>MIN(CalcoliFV!$AN$7,CalcoliFV!$AO$7+MAX(0,180-AJ3010)+4)</f>
        <v>110</v>
      </c>
    </row>
    <row r="3011" spans="35:37" x14ac:dyDescent="0.3">
      <c r="AI3011" s="32">
        <f t="shared" si="84"/>
        <v>45417.333333326038</v>
      </c>
      <c r="AJ3011" s="33">
        <v>73.06</v>
      </c>
      <c r="AK3011" s="33">
        <f>MIN(CalcoliFV!$AN$7,CalcoliFV!$AO$7+MAX(0,180-AJ3011)+4)</f>
        <v>110</v>
      </c>
    </row>
    <row r="3012" spans="35:37" x14ac:dyDescent="0.3">
      <c r="AI3012" s="32">
        <f t="shared" si="84"/>
        <v>45417.374999992702</v>
      </c>
      <c r="AJ3012" s="33">
        <v>65</v>
      </c>
      <c r="AK3012" s="33">
        <f>MIN(CalcoliFV!$AN$7,CalcoliFV!$AO$7+MAX(0,180-AJ3012)+4)</f>
        <v>110</v>
      </c>
    </row>
    <row r="3013" spans="35:37" x14ac:dyDescent="0.3">
      <c r="AI3013" s="32">
        <f t="shared" ref="AI3013:AI3076" si="85">AI3012+1/24</f>
        <v>45417.416666659366</v>
      </c>
      <c r="AJ3013" s="33">
        <v>25</v>
      </c>
      <c r="AK3013" s="33">
        <f>MIN(CalcoliFV!$AN$7,CalcoliFV!$AO$7+MAX(0,180-AJ3013)+4)</f>
        <v>110</v>
      </c>
    </row>
    <row r="3014" spans="35:37" x14ac:dyDescent="0.3">
      <c r="AI3014" s="32">
        <f t="shared" si="85"/>
        <v>45417.458333326031</v>
      </c>
      <c r="AJ3014" s="33">
        <v>24.78</v>
      </c>
      <c r="AK3014" s="33">
        <f>MIN(CalcoliFV!$AN$7,CalcoliFV!$AO$7+MAX(0,180-AJ3014)+4)</f>
        <v>110</v>
      </c>
    </row>
    <row r="3015" spans="35:37" x14ac:dyDescent="0.3">
      <c r="AI3015" s="32">
        <f t="shared" si="85"/>
        <v>45417.499999992695</v>
      </c>
      <c r="AJ3015" s="33">
        <v>30</v>
      </c>
      <c r="AK3015" s="33">
        <f>MIN(CalcoliFV!$AN$7,CalcoliFV!$AO$7+MAX(0,180-AJ3015)+4)</f>
        <v>110</v>
      </c>
    </row>
    <row r="3016" spans="35:37" x14ac:dyDescent="0.3">
      <c r="AI3016" s="32">
        <f t="shared" si="85"/>
        <v>45417.541666659359</v>
      </c>
      <c r="AJ3016" s="33">
        <v>10.119999999999999</v>
      </c>
      <c r="AK3016" s="33">
        <f>MIN(CalcoliFV!$AN$7,CalcoliFV!$AO$7+MAX(0,180-AJ3016)+4)</f>
        <v>110</v>
      </c>
    </row>
    <row r="3017" spans="35:37" x14ac:dyDescent="0.3">
      <c r="AI3017" s="32">
        <f t="shared" si="85"/>
        <v>45417.583333326023</v>
      </c>
      <c r="AJ3017" s="33">
        <v>10</v>
      </c>
      <c r="AK3017" s="33">
        <f>MIN(CalcoliFV!$AN$7,CalcoliFV!$AO$7+MAX(0,180-AJ3017)+4)</f>
        <v>110</v>
      </c>
    </row>
    <row r="3018" spans="35:37" x14ac:dyDescent="0.3">
      <c r="AI3018" s="32">
        <f t="shared" si="85"/>
        <v>45417.624999992688</v>
      </c>
      <c r="AJ3018" s="33">
        <v>31</v>
      </c>
      <c r="AK3018" s="33">
        <f>MIN(CalcoliFV!$AN$7,CalcoliFV!$AO$7+MAX(0,180-AJ3018)+4)</f>
        <v>110</v>
      </c>
    </row>
    <row r="3019" spans="35:37" x14ac:dyDescent="0.3">
      <c r="AI3019" s="32">
        <f t="shared" si="85"/>
        <v>45417.666666659352</v>
      </c>
      <c r="AJ3019" s="33">
        <v>49.87</v>
      </c>
      <c r="AK3019" s="33">
        <f>MIN(CalcoliFV!$AN$7,CalcoliFV!$AO$7+MAX(0,180-AJ3019)+4)</f>
        <v>110</v>
      </c>
    </row>
    <row r="3020" spans="35:37" x14ac:dyDescent="0.3">
      <c r="AI3020" s="32">
        <f t="shared" si="85"/>
        <v>45417.708333326016</v>
      </c>
      <c r="AJ3020" s="33">
        <v>70</v>
      </c>
      <c r="AK3020" s="33">
        <f>MIN(CalcoliFV!$AN$7,CalcoliFV!$AO$7+MAX(0,180-AJ3020)+4)</f>
        <v>110</v>
      </c>
    </row>
    <row r="3021" spans="35:37" x14ac:dyDescent="0.3">
      <c r="AI3021" s="32">
        <f t="shared" si="85"/>
        <v>45417.74999999268</v>
      </c>
      <c r="AJ3021" s="33">
        <v>95</v>
      </c>
      <c r="AK3021" s="33">
        <f>MIN(CalcoliFV!$AN$7,CalcoliFV!$AO$7+MAX(0,180-AJ3021)+4)</f>
        <v>110</v>
      </c>
    </row>
    <row r="3022" spans="35:37" x14ac:dyDescent="0.3">
      <c r="AI3022" s="32">
        <f t="shared" si="85"/>
        <v>45417.791666659345</v>
      </c>
      <c r="AJ3022" s="33">
        <v>98</v>
      </c>
      <c r="AK3022" s="33">
        <f>MIN(CalcoliFV!$AN$7,CalcoliFV!$AO$7+MAX(0,180-AJ3022)+4)</f>
        <v>110</v>
      </c>
    </row>
    <row r="3023" spans="35:37" x14ac:dyDescent="0.3">
      <c r="AI3023" s="32">
        <f t="shared" si="85"/>
        <v>45417.833333326009</v>
      </c>
      <c r="AJ3023" s="33">
        <v>127.11015</v>
      </c>
      <c r="AK3023" s="33">
        <f>MIN(CalcoliFV!$AN$7,CalcoliFV!$AO$7+MAX(0,180-AJ3023)+4)</f>
        <v>110</v>
      </c>
    </row>
    <row r="3024" spans="35:37" x14ac:dyDescent="0.3">
      <c r="AI3024" s="32">
        <f t="shared" si="85"/>
        <v>45417.874999992673</v>
      </c>
      <c r="AJ3024" s="33">
        <v>118</v>
      </c>
      <c r="AK3024" s="33">
        <f>MIN(CalcoliFV!$AN$7,CalcoliFV!$AO$7+MAX(0,180-AJ3024)+4)</f>
        <v>110</v>
      </c>
    </row>
    <row r="3025" spans="35:37" x14ac:dyDescent="0.3">
      <c r="AI3025" s="32">
        <f t="shared" si="85"/>
        <v>45417.916666659337</v>
      </c>
      <c r="AJ3025" s="33">
        <v>104.2</v>
      </c>
      <c r="AK3025" s="33">
        <f>MIN(CalcoliFV!$AN$7,CalcoliFV!$AO$7+MAX(0,180-AJ3025)+4)</f>
        <v>110</v>
      </c>
    </row>
    <row r="3026" spans="35:37" x14ac:dyDescent="0.3">
      <c r="AI3026" s="32">
        <f t="shared" si="85"/>
        <v>45417.958333326002</v>
      </c>
      <c r="AJ3026" s="33">
        <v>92.99</v>
      </c>
      <c r="AK3026" s="33">
        <f>MIN(CalcoliFV!$AN$7,CalcoliFV!$AO$7+MAX(0,180-AJ3026)+4)</f>
        <v>110</v>
      </c>
    </row>
    <row r="3027" spans="35:37" x14ac:dyDescent="0.3">
      <c r="AI3027" s="32">
        <f t="shared" si="85"/>
        <v>45417.999999992666</v>
      </c>
      <c r="AJ3027" s="33">
        <v>84.93</v>
      </c>
      <c r="AK3027" s="33">
        <f>MIN(CalcoliFV!$AN$7,CalcoliFV!$AO$7+MAX(0,180-AJ3027)+4)</f>
        <v>110</v>
      </c>
    </row>
    <row r="3028" spans="35:37" x14ac:dyDescent="0.3">
      <c r="AI3028" s="32">
        <f t="shared" si="85"/>
        <v>45418.04166665933</v>
      </c>
      <c r="AJ3028" s="33">
        <v>78.7</v>
      </c>
      <c r="AK3028" s="33">
        <f>MIN(CalcoliFV!$AN$7,CalcoliFV!$AO$7+MAX(0,180-AJ3028)+4)</f>
        <v>110</v>
      </c>
    </row>
    <row r="3029" spans="35:37" x14ac:dyDescent="0.3">
      <c r="AI3029" s="32">
        <f t="shared" si="85"/>
        <v>45418.083333325994</v>
      </c>
      <c r="AJ3029" s="33">
        <v>77.36</v>
      </c>
      <c r="AK3029" s="33">
        <f>MIN(CalcoliFV!$AN$7,CalcoliFV!$AO$7+MAX(0,180-AJ3029)+4)</f>
        <v>110</v>
      </c>
    </row>
    <row r="3030" spans="35:37" x14ac:dyDescent="0.3">
      <c r="AI3030" s="32">
        <f t="shared" si="85"/>
        <v>45418.124999992659</v>
      </c>
      <c r="AJ3030" s="33">
        <v>77.147009999999995</v>
      </c>
      <c r="AK3030" s="33">
        <f>MIN(CalcoliFV!$AN$7,CalcoliFV!$AO$7+MAX(0,180-AJ3030)+4)</f>
        <v>110</v>
      </c>
    </row>
    <row r="3031" spans="35:37" x14ac:dyDescent="0.3">
      <c r="AI3031" s="32">
        <f t="shared" si="85"/>
        <v>45418.166666659323</v>
      </c>
      <c r="AJ3031" s="33">
        <v>78.776849999999996</v>
      </c>
      <c r="AK3031" s="33">
        <f>MIN(CalcoliFV!$AN$7,CalcoliFV!$AO$7+MAX(0,180-AJ3031)+4)</f>
        <v>110</v>
      </c>
    </row>
    <row r="3032" spans="35:37" x14ac:dyDescent="0.3">
      <c r="AI3032" s="32">
        <f t="shared" si="85"/>
        <v>45418.208333325987</v>
      </c>
      <c r="AJ3032" s="33">
        <v>90.1</v>
      </c>
      <c r="AK3032" s="33">
        <f>MIN(CalcoliFV!$AN$7,CalcoliFV!$AO$7+MAX(0,180-AJ3032)+4)</f>
        <v>110</v>
      </c>
    </row>
    <row r="3033" spans="35:37" x14ac:dyDescent="0.3">
      <c r="AI3033" s="32">
        <f t="shared" si="85"/>
        <v>45418.249999992651</v>
      </c>
      <c r="AJ3033" s="33">
        <v>104.72</v>
      </c>
      <c r="AK3033" s="33">
        <f>MIN(CalcoliFV!$AN$7,CalcoliFV!$AO$7+MAX(0,180-AJ3033)+4)</f>
        <v>110</v>
      </c>
    </row>
    <row r="3034" spans="35:37" x14ac:dyDescent="0.3">
      <c r="AI3034" s="32">
        <f t="shared" si="85"/>
        <v>45418.291666659316</v>
      </c>
      <c r="AJ3034" s="33">
        <v>125.32204</v>
      </c>
      <c r="AK3034" s="33">
        <f>MIN(CalcoliFV!$AN$7,CalcoliFV!$AO$7+MAX(0,180-AJ3034)+4)</f>
        <v>110</v>
      </c>
    </row>
    <row r="3035" spans="35:37" x14ac:dyDescent="0.3">
      <c r="AI3035" s="32">
        <f t="shared" si="85"/>
        <v>45418.33333332598</v>
      </c>
      <c r="AJ3035" s="33">
        <v>125.52</v>
      </c>
      <c r="AK3035" s="33">
        <f>MIN(CalcoliFV!$AN$7,CalcoliFV!$AO$7+MAX(0,180-AJ3035)+4)</f>
        <v>110</v>
      </c>
    </row>
    <row r="3036" spans="35:37" x14ac:dyDescent="0.3">
      <c r="AI3036" s="32">
        <f t="shared" si="85"/>
        <v>45418.374999992644</v>
      </c>
      <c r="AJ3036" s="33">
        <v>117.21</v>
      </c>
      <c r="AK3036" s="33">
        <f>MIN(CalcoliFV!$AN$7,CalcoliFV!$AO$7+MAX(0,180-AJ3036)+4)</f>
        <v>110</v>
      </c>
    </row>
    <row r="3037" spans="35:37" x14ac:dyDescent="0.3">
      <c r="AI3037" s="32">
        <f t="shared" si="85"/>
        <v>45418.416666659308</v>
      </c>
      <c r="AJ3037" s="33">
        <v>104.24</v>
      </c>
      <c r="AK3037" s="33">
        <f>MIN(CalcoliFV!$AN$7,CalcoliFV!$AO$7+MAX(0,180-AJ3037)+4)</f>
        <v>110</v>
      </c>
    </row>
    <row r="3038" spans="35:37" x14ac:dyDescent="0.3">
      <c r="AI3038" s="32">
        <f t="shared" si="85"/>
        <v>45418.458333325972</v>
      </c>
      <c r="AJ3038" s="33">
        <v>103.51</v>
      </c>
      <c r="AK3038" s="33">
        <f>MIN(CalcoliFV!$AN$7,CalcoliFV!$AO$7+MAX(0,180-AJ3038)+4)</f>
        <v>110</v>
      </c>
    </row>
    <row r="3039" spans="35:37" x14ac:dyDescent="0.3">
      <c r="AI3039" s="32">
        <f t="shared" si="85"/>
        <v>45418.499999992637</v>
      </c>
      <c r="AJ3039" s="33">
        <v>98.18</v>
      </c>
      <c r="AK3039" s="33">
        <f>MIN(CalcoliFV!$AN$7,CalcoliFV!$AO$7+MAX(0,180-AJ3039)+4)</f>
        <v>110</v>
      </c>
    </row>
    <row r="3040" spans="35:37" x14ac:dyDescent="0.3">
      <c r="AI3040" s="32">
        <f t="shared" si="85"/>
        <v>45418.541666659301</v>
      </c>
      <c r="AJ3040" s="33">
        <v>98.18</v>
      </c>
      <c r="AK3040" s="33">
        <f>MIN(CalcoliFV!$AN$7,CalcoliFV!$AO$7+MAX(0,180-AJ3040)+4)</f>
        <v>110</v>
      </c>
    </row>
    <row r="3041" spans="35:37" x14ac:dyDescent="0.3">
      <c r="AI3041" s="32">
        <f t="shared" si="85"/>
        <v>45418.583333325965</v>
      </c>
      <c r="AJ3041" s="33">
        <v>100</v>
      </c>
      <c r="AK3041" s="33">
        <f>MIN(CalcoliFV!$AN$7,CalcoliFV!$AO$7+MAX(0,180-AJ3041)+4)</f>
        <v>110</v>
      </c>
    </row>
    <row r="3042" spans="35:37" x14ac:dyDescent="0.3">
      <c r="AI3042" s="32">
        <f t="shared" si="85"/>
        <v>45418.624999992629</v>
      </c>
      <c r="AJ3042" s="33">
        <v>99.4</v>
      </c>
      <c r="AK3042" s="33">
        <f>MIN(CalcoliFV!$AN$7,CalcoliFV!$AO$7+MAX(0,180-AJ3042)+4)</f>
        <v>110</v>
      </c>
    </row>
    <row r="3043" spans="35:37" x14ac:dyDescent="0.3">
      <c r="AI3043" s="32">
        <f t="shared" si="85"/>
        <v>45418.666666659294</v>
      </c>
      <c r="AJ3043" s="33">
        <v>103.51</v>
      </c>
      <c r="AK3043" s="33">
        <f>MIN(CalcoliFV!$AN$7,CalcoliFV!$AO$7+MAX(0,180-AJ3043)+4)</f>
        <v>110</v>
      </c>
    </row>
    <row r="3044" spans="35:37" x14ac:dyDescent="0.3">
      <c r="AI3044" s="32">
        <f t="shared" si="85"/>
        <v>45418.708333325958</v>
      </c>
      <c r="AJ3044" s="33">
        <v>103.87</v>
      </c>
      <c r="AK3044" s="33">
        <f>MIN(CalcoliFV!$AN$7,CalcoliFV!$AO$7+MAX(0,180-AJ3044)+4)</f>
        <v>110</v>
      </c>
    </row>
    <row r="3045" spans="35:37" x14ac:dyDescent="0.3">
      <c r="AI3045" s="32">
        <f t="shared" si="85"/>
        <v>45418.749999992622</v>
      </c>
      <c r="AJ3045" s="33">
        <v>110.85</v>
      </c>
      <c r="AK3045" s="33">
        <f>MIN(CalcoliFV!$AN$7,CalcoliFV!$AO$7+MAX(0,180-AJ3045)+4)</f>
        <v>110</v>
      </c>
    </row>
    <row r="3046" spans="35:37" x14ac:dyDescent="0.3">
      <c r="AI3046" s="32">
        <f t="shared" si="85"/>
        <v>45418.791666659286</v>
      </c>
      <c r="AJ3046" s="33">
        <v>135.84</v>
      </c>
      <c r="AK3046" s="33">
        <f>MIN(CalcoliFV!$AN$7,CalcoliFV!$AO$7+MAX(0,180-AJ3046)+4)</f>
        <v>110</v>
      </c>
    </row>
    <row r="3047" spans="35:37" x14ac:dyDescent="0.3">
      <c r="AI3047" s="32">
        <f t="shared" si="85"/>
        <v>45418.833333325951</v>
      </c>
      <c r="AJ3047" s="33">
        <v>142.71</v>
      </c>
      <c r="AK3047" s="33">
        <f>MIN(CalcoliFV!$AN$7,CalcoliFV!$AO$7+MAX(0,180-AJ3047)+4)</f>
        <v>110</v>
      </c>
    </row>
    <row r="3048" spans="35:37" x14ac:dyDescent="0.3">
      <c r="AI3048" s="32">
        <f t="shared" si="85"/>
        <v>45418.874999992615</v>
      </c>
      <c r="AJ3048" s="33">
        <v>118</v>
      </c>
      <c r="AK3048" s="33">
        <f>MIN(CalcoliFV!$AN$7,CalcoliFV!$AO$7+MAX(0,180-AJ3048)+4)</f>
        <v>110</v>
      </c>
    </row>
    <row r="3049" spans="35:37" x14ac:dyDescent="0.3">
      <c r="AI3049" s="32">
        <f t="shared" si="85"/>
        <v>45418.916666659279</v>
      </c>
      <c r="AJ3049" s="33">
        <v>104.36</v>
      </c>
      <c r="AK3049" s="33">
        <f>MIN(CalcoliFV!$AN$7,CalcoliFV!$AO$7+MAX(0,180-AJ3049)+4)</f>
        <v>110</v>
      </c>
    </row>
    <row r="3050" spans="35:37" x14ac:dyDescent="0.3">
      <c r="AI3050" s="32">
        <f t="shared" si="85"/>
        <v>45418.958333325943</v>
      </c>
      <c r="AJ3050" s="33">
        <v>98.65</v>
      </c>
      <c r="AK3050" s="33">
        <f>MIN(CalcoliFV!$AN$7,CalcoliFV!$AO$7+MAX(0,180-AJ3050)+4)</f>
        <v>110</v>
      </c>
    </row>
    <row r="3051" spans="35:37" x14ac:dyDescent="0.3">
      <c r="AI3051" s="32">
        <f t="shared" si="85"/>
        <v>45418.999999992608</v>
      </c>
      <c r="AJ3051" s="33">
        <v>102.09</v>
      </c>
      <c r="AK3051" s="33">
        <f>MIN(CalcoliFV!$AN$7,CalcoliFV!$AO$7+MAX(0,180-AJ3051)+4)</f>
        <v>110</v>
      </c>
    </row>
    <row r="3052" spans="35:37" x14ac:dyDescent="0.3">
      <c r="AI3052" s="32">
        <f t="shared" si="85"/>
        <v>45419.041666659272</v>
      </c>
      <c r="AJ3052" s="33">
        <v>98.92</v>
      </c>
      <c r="AK3052" s="33">
        <f>MIN(CalcoliFV!$AN$7,CalcoliFV!$AO$7+MAX(0,180-AJ3052)+4)</f>
        <v>110</v>
      </c>
    </row>
    <row r="3053" spans="35:37" x14ac:dyDescent="0.3">
      <c r="AI3053" s="32">
        <f t="shared" si="85"/>
        <v>45419.083333325936</v>
      </c>
      <c r="AJ3053" s="33">
        <v>90.5</v>
      </c>
      <c r="AK3053" s="33">
        <f>MIN(CalcoliFV!$AN$7,CalcoliFV!$AO$7+MAX(0,180-AJ3053)+4)</f>
        <v>110</v>
      </c>
    </row>
    <row r="3054" spans="35:37" x14ac:dyDescent="0.3">
      <c r="AI3054" s="32">
        <f t="shared" si="85"/>
        <v>45419.1249999926</v>
      </c>
      <c r="AJ3054" s="33">
        <v>90.1</v>
      </c>
      <c r="AK3054" s="33">
        <f>MIN(CalcoliFV!$AN$7,CalcoliFV!$AO$7+MAX(0,180-AJ3054)+4)</f>
        <v>110</v>
      </c>
    </row>
    <row r="3055" spans="35:37" x14ac:dyDescent="0.3">
      <c r="AI3055" s="32">
        <f t="shared" si="85"/>
        <v>45419.166666659265</v>
      </c>
      <c r="AJ3055" s="33">
        <v>90.1</v>
      </c>
      <c r="AK3055" s="33">
        <f>MIN(CalcoliFV!$AN$7,CalcoliFV!$AO$7+MAX(0,180-AJ3055)+4)</f>
        <v>110</v>
      </c>
    </row>
    <row r="3056" spans="35:37" x14ac:dyDescent="0.3">
      <c r="AI3056" s="32">
        <f t="shared" si="85"/>
        <v>45419.208333325929</v>
      </c>
      <c r="AJ3056" s="33">
        <v>98.92</v>
      </c>
      <c r="AK3056" s="33">
        <f>MIN(CalcoliFV!$AN$7,CalcoliFV!$AO$7+MAX(0,180-AJ3056)+4)</f>
        <v>110</v>
      </c>
    </row>
    <row r="3057" spans="35:37" x14ac:dyDescent="0.3">
      <c r="AI3057" s="32">
        <f t="shared" si="85"/>
        <v>45419.249999992593</v>
      </c>
      <c r="AJ3057" s="33">
        <v>102.38</v>
      </c>
      <c r="AK3057" s="33">
        <f>MIN(CalcoliFV!$AN$7,CalcoliFV!$AO$7+MAX(0,180-AJ3057)+4)</f>
        <v>110</v>
      </c>
    </row>
    <row r="3058" spans="35:37" x14ac:dyDescent="0.3">
      <c r="AI3058" s="32">
        <f t="shared" si="85"/>
        <v>45419.291666659257</v>
      </c>
      <c r="AJ3058" s="33">
        <v>120.34</v>
      </c>
      <c r="AK3058" s="33">
        <f>MIN(CalcoliFV!$AN$7,CalcoliFV!$AO$7+MAX(0,180-AJ3058)+4)</f>
        <v>110</v>
      </c>
    </row>
    <row r="3059" spans="35:37" x14ac:dyDescent="0.3">
      <c r="AI3059" s="32">
        <f t="shared" si="85"/>
        <v>45419.333333325922</v>
      </c>
      <c r="AJ3059" s="33">
        <v>140</v>
      </c>
      <c r="AK3059" s="33">
        <f>MIN(CalcoliFV!$AN$7,CalcoliFV!$AO$7+MAX(0,180-AJ3059)+4)</f>
        <v>110</v>
      </c>
    </row>
    <row r="3060" spans="35:37" x14ac:dyDescent="0.3">
      <c r="AI3060" s="32">
        <f t="shared" si="85"/>
        <v>45419.374999992586</v>
      </c>
      <c r="AJ3060" s="33">
        <v>139.84</v>
      </c>
      <c r="AK3060" s="33">
        <f>MIN(CalcoliFV!$AN$7,CalcoliFV!$AO$7+MAX(0,180-AJ3060)+4)</f>
        <v>110</v>
      </c>
    </row>
    <row r="3061" spans="35:37" x14ac:dyDescent="0.3">
      <c r="AI3061" s="32">
        <f t="shared" si="85"/>
        <v>45419.41666665925</v>
      </c>
      <c r="AJ3061" s="33">
        <v>114.17</v>
      </c>
      <c r="AK3061" s="33">
        <f>MIN(CalcoliFV!$AN$7,CalcoliFV!$AO$7+MAX(0,180-AJ3061)+4)</f>
        <v>110</v>
      </c>
    </row>
    <row r="3062" spans="35:37" x14ac:dyDescent="0.3">
      <c r="AI3062" s="32">
        <f t="shared" si="85"/>
        <v>45419.458333325914</v>
      </c>
      <c r="AJ3062" s="33">
        <v>105.69</v>
      </c>
      <c r="AK3062" s="33">
        <f>MIN(CalcoliFV!$AN$7,CalcoliFV!$AO$7+MAX(0,180-AJ3062)+4)</f>
        <v>110</v>
      </c>
    </row>
    <row r="3063" spans="35:37" x14ac:dyDescent="0.3">
      <c r="AI3063" s="32">
        <f t="shared" si="85"/>
        <v>45419.499999992579</v>
      </c>
      <c r="AJ3063" s="33">
        <v>100</v>
      </c>
      <c r="AK3063" s="33">
        <f>MIN(CalcoliFV!$AN$7,CalcoliFV!$AO$7+MAX(0,180-AJ3063)+4)</f>
        <v>110</v>
      </c>
    </row>
    <row r="3064" spans="35:37" x14ac:dyDescent="0.3">
      <c r="AI3064" s="32">
        <f t="shared" si="85"/>
        <v>45419.541666659243</v>
      </c>
      <c r="AJ3064" s="33">
        <v>98.53</v>
      </c>
      <c r="AK3064" s="33">
        <f>MIN(CalcoliFV!$AN$7,CalcoliFV!$AO$7+MAX(0,180-AJ3064)+4)</f>
        <v>110</v>
      </c>
    </row>
    <row r="3065" spans="35:37" x14ac:dyDescent="0.3">
      <c r="AI3065" s="32">
        <f t="shared" si="85"/>
        <v>45419.583333325907</v>
      </c>
      <c r="AJ3065" s="33">
        <v>100.61</v>
      </c>
      <c r="AK3065" s="33">
        <f>MIN(CalcoliFV!$AN$7,CalcoliFV!$AO$7+MAX(0,180-AJ3065)+4)</f>
        <v>110</v>
      </c>
    </row>
    <row r="3066" spans="35:37" x14ac:dyDescent="0.3">
      <c r="AI3066" s="32">
        <f t="shared" si="85"/>
        <v>45419.624999992571</v>
      </c>
      <c r="AJ3066" s="33">
        <v>101.12</v>
      </c>
      <c r="AK3066" s="33">
        <f>MIN(CalcoliFV!$AN$7,CalcoliFV!$AO$7+MAX(0,180-AJ3066)+4)</f>
        <v>110</v>
      </c>
    </row>
    <row r="3067" spans="35:37" x14ac:dyDescent="0.3">
      <c r="AI3067" s="32">
        <f t="shared" si="85"/>
        <v>45419.666666659235</v>
      </c>
      <c r="AJ3067" s="33">
        <v>102.09</v>
      </c>
      <c r="AK3067" s="33">
        <f>MIN(CalcoliFV!$AN$7,CalcoliFV!$AO$7+MAX(0,180-AJ3067)+4)</f>
        <v>110</v>
      </c>
    </row>
    <row r="3068" spans="35:37" x14ac:dyDescent="0.3">
      <c r="AI3068" s="32">
        <f t="shared" si="85"/>
        <v>45419.7083333259</v>
      </c>
      <c r="AJ3068" s="33">
        <v>102.09</v>
      </c>
      <c r="AK3068" s="33">
        <f>MIN(CalcoliFV!$AN$7,CalcoliFV!$AO$7+MAX(0,180-AJ3068)+4)</f>
        <v>110</v>
      </c>
    </row>
    <row r="3069" spans="35:37" x14ac:dyDescent="0.3">
      <c r="AI3069" s="32">
        <f t="shared" si="85"/>
        <v>45419.749999992564</v>
      </c>
      <c r="AJ3069" s="33">
        <v>107.19</v>
      </c>
      <c r="AK3069" s="33">
        <f>MIN(CalcoliFV!$AN$7,CalcoliFV!$AO$7+MAX(0,180-AJ3069)+4)</f>
        <v>110</v>
      </c>
    </row>
    <row r="3070" spans="35:37" x14ac:dyDescent="0.3">
      <c r="AI3070" s="32">
        <f t="shared" si="85"/>
        <v>45419.791666659228</v>
      </c>
      <c r="AJ3070" s="33">
        <v>134.93</v>
      </c>
      <c r="AK3070" s="33">
        <f>MIN(CalcoliFV!$AN$7,CalcoliFV!$AO$7+MAX(0,180-AJ3070)+4)</f>
        <v>110</v>
      </c>
    </row>
    <row r="3071" spans="35:37" x14ac:dyDescent="0.3">
      <c r="AI3071" s="32">
        <f t="shared" si="85"/>
        <v>45419.833333325892</v>
      </c>
      <c r="AJ3071" s="33">
        <v>142.71</v>
      </c>
      <c r="AK3071" s="33">
        <f>MIN(CalcoliFV!$AN$7,CalcoliFV!$AO$7+MAX(0,180-AJ3071)+4)</f>
        <v>110</v>
      </c>
    </row>
    <row r="3072" spans="35:37" x14ac:dyDescent="0.3">
      <c r="AI3072" s="32">
        <f t="shared" si="85"/>
        <v>45419.874999992557</v>
      </c>
      <c r="AJ3072" s="33">
        <v>118</v>
      </c>
      <c r="AK3072" s="33">
        <f>MIN(CalcoliFV!$AN$7,CalcoliFV!$AO$7+MAX(0,180-AJ3072)+4)</f>
        <v>110</v>
      </c>
    </row>
    <row r="3073" spans="35:37" x14ac:dyDescent="0.3">
      <c r="AI3073" s="32">
        <f t="shared" si="85"/>
        <v>45419.916666659221</v>
      </c>
      <c r="AJ3073" s="33">
        <v>105</v>
      </c>
      <c r="AK3073" s="33">
        <f>MIN(CalcoliFV!$AN$7,CalcoliFV!$AO$7+MAX(0,180-AJ3073)+4)</f>
        <v>110</v>
      </c>
    </row>
    <row r="3074" spans="35:37" x14ac:dyDescent="0.3">
      <c r="AI3074" s="32">
        <f t="shared" si="85"/>
        <v>45419.958333325885</v>
      </c>
      <c r="AJ3074" s="33">
        <v>102.38</v>
      </c>
      <c r="AK3074" s="33">
        <f>MIN(CalcoliFV!$AN$7,CalcoliFV!$AO$7+MAX(0,180-AJ3074)+4)</f>
        <v>110</v>
      </c>
    </row>
    <row r="3075" spans="35:37" x14ac:dyDescent="0.3">
      <c r="AI3075" s="32">
        <f t="shared" si="85"/>
        <v>45419.999999992549</v>
      </c>
      <c r="AJ3075" s="33">
        <v>100</v>
      </c>
      <c r="AK3075" s="33">
        <f>MIN(CalcoliFV!$AN$7,CalcoliFV!$AO$7+MAX(0,180-AJ3075)+4)</f>
        <v>110</v>
      </c>
    </row>
    <row r="3076" spans="35:37" x14ac:dyDescent="0.3">
      <c r="AI3076" s="32">
        <f t="shared" si="85"/>
        <v>45420.041666659214</v>
      </c>
      <c r="AJ3076" s="33">
        <v>93.8</v>
      </c>
      <c r="AK3076" s="33">
        <f>MIN(CalcoliFV!$AN$7,CalcoliFV!$AO$7+MAX(0,180-AJ3076)+4)</f>
        <v>110</v>
      </c>
    </row>
    <row r="3077" spans="35:37" x14ac:dyDescent="0.3">
      <c r="AI3077" s="32">
        <f t="shared" ref="AI3077:AI3140" si="86">AI3076+1/24</f>
        <v>45420.083333325878</v>
      </c>
      <c r="AJ3077" s="33">
        <v>94.97</v>
      </c>
      <c r="AK3077" s="33">
        <f>MIN(CalcoliFV!$AN$7,CalcoliFV!$AO$7+MAX(0,180-AJ3077)+4)</f>
        <v>110</v>
      </c>
    </row>
    <row r="3078" spans="35:37" x14ac:dyDescent="0.3">
      <c r="AI3078" s="32">
        <f t="shared" si="86"/>
        <v>45420.124999992542</v>
      </c>
      <c r="AJ3078" s="33">
        <v>90</v>
      </c>
      <c r="AK3078" s="33">
        <f>MIN(CalcoliFV!$AN$7,CalcoliFV!$AO$7+MAX(0,180-AJ3078)+4)</f>
        <v>110</v>
      </c>
    </row>
    <row r="3079" spans="35:37" x14ac:dyDescent="0.3">
      <c r="AI3079" s="32">
        <f t="shared" si="86"/>
        <v>45420.166666659206</v>
      </c>
      <c r="AJ3079" s="33">
        <v>86.04</v>
      </c>
      <c r="AK3079" s="33">
        <f>MIN(CalcoliFV!$AN$7,CalcoliFV!$AO$7+MAX(0,180-AJ3079)+4)</f>
        <v>110</v>
      </c>
    </row>
    <row r="3080" spans="35:37" x14ac:dyDescent="0.3">
      <c r="AI3080" s="32">
        <f t="shared" si="86"/>
        <v>45420.208333325871</v>
      </c>
      <c r="AJ3080" s="33">
        <v>93.6</v>
      </c>
      <c r="AK3080" s="33">
        <f>MIN(CalcoliFV!$AN$7,CalcoliFV!$AO$7+MAX(0,180-AJ3080)+4)</f>
        <v>110</v>
      </c>
    </row>
    <row r="3081" spans="35:37" x14ac:dyDescent="0.3">
      <c r="AI3081" s="32">
        <f t="shared" si="86"/>
        <v>45420.249999992535</v>
      </c>
      <c r="AJ3081" s="33">
        <v>104.5</v>
      </c>
      <c r="AK3081" s="33">
        <f>MIN(CalcoliFV!$AN$7,CalcoliFV!$AO$7+MAX(0,180-AJ3081)+4)</f>
        <v>110</v>
      </c>
    </row>
    <row r="3082" spans="35:37" x14ac:dyDescent="0.3">
      <c r="AI3082" s="32">
        <f t="shared" si="86"/>
        <v>45420.291666659199</v>
      </c>
      <c r="AJ3082" s="33">
        <v>110.78</v>
      </c>
      <c r="AK3082" s="33">
        <f>MIN(CalcoliFV!$AN$7,CalcoliFV!$AO$7+MAX(0,180-AJ3082)+4)</f>
        <v>110</v>
      </c>
    </row>
    <row r="3083" spans="35:37" x14ac:dyDescent="0.3">
      <c r="AI3083" s="32">
        <f t="shared" si="86"/>
        <v>45420.333333325863</v>
      </c>
      <c r="AJ3083" s="33">
        <v>116.45</v>
      </c>
      <c r="AK3083" s="33">
        <f>MIN(CalcoliFV!$AN$7,CalcoliFV!$AO$7+MAX(0,180-AJ3083)+4)</f>
        <v>110</v>
      </c>
    </row>
    <row r="3084" spans="35:37" x14ac:dyDescent="0.3">
      <c r="AI3084" s="32">
        <f t="shared" si="86"/>
        <v>45420.374999992528</v>
      </c>
      <c r="AJ3084" s="33">
        <v>108.02</v>
      </c>
      <c r="AK3084" s="33">
        <f>MIN(CalcoliFV!$AN$7,CalcoliFV!$AO$7+MAX(0,180-AJ3084)+4)</f>
        <v>110</v>
      </c>
    </row>
    <row r="3085" spans="35:37" x14ac:dyDescent="0.3">
      <c r="AI3085" s="32">
        <f t="shared" si="86"/>
        <v>45420.416666659192</v>
      </c>
      <c r="AJ3085" s="33">
        <v>101.99</v>
      </c>
      <c r="AK3085" s="33">
        <f>MIN(CalcoliFV!$AN$7,CalcoliFV!$AO$7+MAX(0,180-AJ3085)+4)</f>
        <v>110</v>
      </c>
    </row>
    <row r="3086" spans="35:37" x14ac:dyDescent="0.3">
      <c r="AI3086" s="32">
        <f t="shared" si="86"/>
        <v>45420.458333325856</v>
      </c>
      <c r="AJ3086" s="33">
        <v>92</v>
      </c>
      <c r="AK3086" s="33">
        <f>MIN(CalcoliFV!$AN$7,CalcoliFV!$AO$7+MAX(0,180-AJ3086)+4)</f>
        <v>110</v>
      </c>
    </row>
    <row r="3087" spans="35:37" x14ac:dyDescent="0.3">
      <c r="AI3087" s="32">
        <f t="shared" si="86"/>
        <v>45420.49999999252</v>
      </c>
      <c r="AJ3087" s="33">
        <v>80</v>
      </c>
      <c r="AK3087" s="33">
        <f>MIN(CalcoliFV!$AN$7,CalcoliFV!$AO$7+MAX(0,180-AJ3087)+4)</f>
        <v>110</v>
      </c>
    </row>
    <row r="3088" spans="35:37" x14ac:dyDescent="0.3">
      <c r="AI3088" s="32">
        <f t="shared" si="86"/>
        <v>45420.541666659185</v>
      </c>
      <c r="AJ3088" s="33">
        <v>80</v>
      </c>
      <c r="AK3088" s="33">
        <f>MIN(CalcoliFV!$AN$7,CalcoliFV!$AO$7+MAX(0,180-AJ3088)+4)</f>
        <v>110</v>
      </c>
    </row>
    <row r="3089" spans="35:37" x14ac:dyDescent="0.3">
      <c r="AI3089" s="32">
        <f t="shared" si="86"/>
        <v>45420.583333325849</v>
      </c>
      <c r="AJ3089" s="33">
        <v>89.21</v>
      </c>
      <c r="AK3089" s="33">
        <f>MIN(CalcoliFV!$AN$7,CalcoliFV!$AO$7+MAX(0,180-AJ3089)+4)</f>
        <v>110</v>
      </c>
    </row>
    <row r="3090" spans="35:37" x14ac:dyDescent="0.3">
      <c r="AI3090" s="32">
        <f t="shared" si="86"/>
        <v>45420.624999992513</v>
      </c>
      <c r="AJ3090" s="33">
        <v>96</v>
      </c>
      <c r="AK3090" s="33">
        <f>MIN(CalcoliFV!$AN$7,CalcoliFV!$AO$7+MAX(0,180-AJ3090)+4)</f>
        <v>110</v>
      </c>
    </row>
    <row r="3091" spans="35:37" x14ac:dyDescent="0.3">
      <c r="AI3091" s="32">
        <f t="shared" si="86"/>
        <v>45420.666666659177</v>
      </c>
      <c r="AJ3091" s="33">
        <v>98.5</v>
      </c>
      <c r="AK3091" s="33">
        <f>MIN(CalcoliFV!$AN$7,CalcoliFV!$AO$7+MAX(0,180-AJ3091)+4)</f>
        <v>110</v>
      </c>
    </row>
    <row r="3092" spans="35:37" x14ac:dyDescent="0.3">
      <c r="AI3092" s="32">
        <f t="shared" si="86"/>
        <v>45420.708333325842</v>
      </c>
      <c r="AJ3092" s="33">
        <v>99.1</v>
      </c>
      <c r="AK3092" s="33">
        <f>MIN(CalcoliFV!$AN$7,CalcoliFV!$AO$7+MAX(0,180-AJ3092)+4)</f>
        <v>110</v>
      </c>
    </row>
    <row r="3093" spans="35:37" x14ac:dyDescent="0.3">
      <c r="AI3093" s="32">
        <f t="shared" si="86"/>
        <v>45420.749999992506</v>
      </c>
      <c r="AJ3093" s="33">
        <v>103</v>
      </c>
      <c r="AK3093" s="33">
        <f>MIN(CalcoliFV!$AN$7,CalcoliFV!$AO$7+MAX(0,180-AJ3093)+4)</f>
        <v>110</v>
      </c>
    </row>
    <row r="3094" spans="35:37" x14ac:dyDescent="0.3">
      <c r="AI3094" s="32">
        <f t="shared" si="86"/>
        <v>45420.79166665917</v>
      </c>
      <c r="AJ3094" s="33">
        <v>120.04</v>
      </c>
      <c r="AK3094" s="33">
        <f>MIN(CalcoliFV!$AN$7,CalcoliFV!$AO$7+MAX(0,180-AJ3094)+4)</f>
        <v>110</v>
      </c>
    </row>
    <row r="3095" spans="35:37" x14ac:dyDescent="0.3">
      <c r="AI3095" s="32">
        <f t="shared" si="86"/>
        <v>45420.833333325834</v>
      </c>
      <c r="AJ3095" s="33">
        <v>134.72999999999999</v>
      </c>
      <c r="AK3095" s="33">
        <f>MIN(CalcoliFV!$AN$7,CalcoliFV!$AO$7+MAX(0,180-AJ3095)+4)</f>
        <v>110</v>
      </c>
    </row>
    <row r="3096" spans="35:37" x14ac:dyDescent="0.3">
      <c r="AI3096" s="32">
        <f t="shared" si="86"/>
        <v>45420.874999992498</v>
      </c>
      <c r="AJ3096" s="33">
        <v>111.46</v>
      </c>
      <c r="AK3096" s="33">
        <f>MIN(CalcoliFV!$AN$7,CalcoliFV!$AO$7+MAX(0,180-AJ3096)+4)</f>
        <v>110</v>
      </c>
    </row>
    <row r="3097" spans="35:37" x14ac:dyDescent="0.3">
      <c r="AI3097" s="32">
        <f t="shared" si="86"/>
        <v>45420.916666659163</v>
      </c>
      <c r="AJ3097" s="33">
        <v>102</v>
      </c>
      <c r="AK3097" s="33">
        <f>MIN(CalcoliFV!$AN$7,CalcoliFV!$AO$7+MAX(0,180-AJ3097)+4)</f>
        <v>110</v>
      </c>
    </row>
    <row r="3098" spans="35:37" x14ac:dyDescent="0.3">
      <c r="AI3098" s="32">
        <f t="shared" si="86"/>
        <v>45420.958333325827</v>
      </c>
      <c r="AJ3098" s="33">
        <v>99.97</v>
      </c>
      <c r="AK3098" s="33">
        <f>MIN(CalcoliFV!$AN$7,CalcoliFV!$AO$7+MAX(0,180-AJ3098)+4)</f>
        <v>110</v>
      </c>
    </row>
    <row r="3099" spans="35:37" x14ac:dyDescent="0.3">
      <c r="AI3099" s="32">
        <f t="shared" si="86"/>
        <v>45420.999999992491</v>
      </c>
      <c r="AJ3099" s="33">
        <v>94.32</v>
      </c>
      <c r="AK3099" s="33">
        <f>MIN(CalcoliFV!$AN$7,CalcoliFV!$AO$7+MAX(0,180-AJ3099)+4)</f>
        <v>110</v>
      </c>
    </row>
    <row r="3100" spans="35:37" x14ac:dyDescent="0.3">
      <c r="AI3100" s="32">
        <f t="shared" si="86"/>
        <v>45421.041666659155</v>
      </c>
      <c r="AJ3100" s="33">
        <v>87.42</v>
      </c>
      <c r="AK3100" s="33">
        <f>MIN(CalcoliFV!$AN$7,CalcoliFV!$AO$7+MAX(0,180-AJ3100)+4)</f>
        <v>110</v>
      </c>
    </row>
    <row r="3101" spans="35:37" x14ac:dyDescent="0.3">
      <c r="AI3101" s="32">
        <f t="shared" si="86"/>
        <v>45421.08333332582</v>
      </c>
      <c r="AJ3101" s="33">
        <v>79.540000000000006</v>
      </c>
      <c r="AK3101" s="33">
        <f>MIN(CalcoliFV!$AN$7,CalcoliFV!$AO$7+MAX(0,180-AJ3101)+4)</f>
        <v>110</v>
      </c>
    </row>
    <row r="3102" spans="35:37" x14ac:dyDescent="0.3">
      <c r="AI3102" s="32">
        <f t="shared" si="86"/>
        <v>45421.124999992484</v>
      </c>
      <c r="AJ3102" s="33">
        <v>78.900000000000006</v>
      </c>
      <c r="AK3102" s="33">
        <f>MIN(CalcoliFV!$AN$7,CalcoliFV!$AO$7+MAX(0,180-AJ3102)+4)</f>
        <v>110</v>
      </c>
    </row>
    <row r="3103" spans="35:37" x14ac:dyDescent="0.3">
      <c r="AI3103" s="32">
        <f t="shared" si="86"/>
        <v>45421.166666659148</v>
      </c>
      <c r="AJ3103" s="33">
        <v>83.6</v>
      </c>
      <c r="AK3103" s="33">
        <f>MIN(CalcoliFV!$AN$7,CalcoliFV!$AO$7+MAX(0,180-AJ3103)+4)</f>
        <v>110</v>
      </c>
    </row>
    <row r="3104" spans="35:37" x14ac:dyDescent="0.3">
      <c r="AI3104" s="32">
        <f t="shared" si="86"/>
        <v>45421.208333325812</v>
      </c>
      <c r="AJ3104" s="33">
        <v>85.53</v>
      </c>
      <c r="AK3104" s="33">
        <f>MIN(CalcoliFV!$AN$7,CalcoliFV!$AO$7+MAX(0,180-AJ3104)+4)</f>
        <v>110</v>
      </c>
    </row>
    <row r="3105" spans="35:37" x14ac:dyDescent="0.3">
      <c r="AI3105" s="32">
        <f t="shared" si="86"/>
        <v>45421.249999992477</v>
      </c>
      <c r="AJ3105" s="33">
        <v>100.25</v>
      </c>
      <c r="AK3105" s="33">
        <f>MIN(CalcoliFV!$AN$7,CalcoliFV!$AO$7+MAX(0,180-AJ3105)+4)</f>
        <v>110</v>
      </c>
    </row>
    <row r="3106" spans="35:37" x14ac:dyDescent="0.3">
      <c r="AI3106" s="32">
        <f t="shared" si="86"/>
        <v>45421.291666659141</v>
      </c>
      <c r="AJ3106" s="33">
        <v>110</v>
      </c>
      <c r="AK3106" s="33">
        <f>MIN(CalcoliFV!$AN$7,CalcoliFV!$AO$7+MAX(0,180-AJ3106)+4)</f>
        <v>110</v>
      </c>
    </row>
    <row r="3107" spans="35:37" x14ac:dyDescent="0.3">
      <c r="AI3107" s="32">
        <f t="shared" si="86"/>
        <v>45421.333333325805</v>
      </c>
      <c r="AJ3107" s="33">
        <v>122.65</v>
      </c>
      <c r="AK3107" s="33">
        <f>MIN(CalcoliFV!$AN$7,CalcoliFV!$AO$7+MAX(0,180-AJ3107)+4)</f>
        <v>110</v>
      </c>
    </row>
    <row r="3108" spans="35:37" x14ac:dyDescent="0.3">
      <c r="AI3108" s="32">
        <f t="shared" si="86"/>
        <v>45421.374999992469</v>
      </c>
      <c r="AJ3108" s="33">
        <v>105</v>
      </c>
      <c r="AK3108" s="33">
        <f>MIN(CalcoliFV!$AN$7,CalcoliFV!$AO$7+MAX(0,180-AJ3108)+4)</f>
        <v>110</v>
      </c>
    </row>
    <row r="3109" spans="35:37" x14ac:dyDescent="0.3">
      <c r="AI3109" s="32">
        <f t="shared" si="86"/>
        <v>45421.416666659134</v>
      </c>
      <c r="AJ3109" s="33">
        <v>97.5</v>
      </c>
      <c r="AK3109" s="33">
        <f>MIN(CalcoliFV!$AN$7,CalcoliFV!$AO$7+MAX(0,180-AJ3109)+4)</f>
        <v>110</v>
      </c>
    </row>
    <row r="3110" spans="35:37" x14ac:dyDescent="0.3">
      <c r="AI3110" s="32">
        <f t="shared" si="86"/>
        <v>45421.458333325798</v>
      </c>
      <c r="AJ3110" s="33">
        <v>80</v>
      </c>
      <c r="AK3110" s="33">
        <f>MIN(CalcoliFV!$AN$7,CalcoliFV!$AO$7+MAX(0,180-AJ3110)+4)</f>
        <v>110</v>
      </c>
    </row>
    <row r="3111" spans="35:37" x14ac:dyDescent="0.3">
      <c r="AI3111" s="32">
        <f t="shared" si="86"/>
        <v>45421.499999992462</v>
      </c>
      <c r="AJ3111" s="33">
        <v>60</v>
      </c>
      <c r="AK3111" s="33">
        <f>MIN(CalcoliFV!$AN$7,CalcoliFV!$AO$7+MAX(0,180-AJ3111)+4)</f>
        <v>110</v>
      </c>
    </row>
    <row r="3112" spans="35:37" x14ac:dyDescent="0.3">
      <c r="AI3112" s="32">
        <f t="shared" si="86"/>
        <v>45421.541666659126</v>
      </c>
      <c r="AJ3112" s="33">
        <v>54.9</v>
      </c>
      <c r="AK3112" s="33">
        <f>MIN(CalcoliFV!$AN$7,CalcoliFV!$AO$7+MAX(0,180-AJ3112)+4)</f>
        <v>110</v>
      </c>
    </row>
    <row r="3113" spans="35:37" x14ac:dyDescent="0.3">
      <c r="AI3113" s="32">
        <f t="shared" si="86"/>
        <v>45421.583333325791</v>
      </c>
      <c r="AJ3113" s="33">
        <v>66.099999999999994</v>
      </c>
      <c r="AK3113" s="33">
        <f>MIN(CalcoliFV!$AN$7,CalcoliFV!$AO$7+MAX(0,180-AJ3113)+4)</f>
        <v>110</v>
      </c>
    </row>
    <row r="3114" spans="35:37" x14ac:dyDescent="0.3">
      <c r="AI3114" s="32">
        <f t="shared" si="86"/>
        <v>45421.624999992455</v>
      </c>
      <c r="AJ3114" s="33">
        <v>70</v>
      </c>
      <c r="AK3114" s="33">
        <f>MIN(CalcoliFV!$AN$7,CalcoliFV!$AO$7+MAX(0,180-AJ3114)+4)</f>
        <v>110</v>
      </c>
    </row>
    <row r="3115" spans="35:37" x14ac:dyDescent="0.3">
      <c r="AI3115" s="32">
        <f t="shared" si="86"/>
        <v>45421.666666659119</v>
      </c>
      <c r="AJ3115" s="33">
        <v>80</v>
      </c>
      <c r="AK3115" s="33">
        <f>MIN(CalcoliFV!$AN$7,CalcoliFV!$AO$7+MAX(0,180-AJ3115)+4)</f>
        <v>110</v>
      </c>
    </row>
    <row r="3116" spans="35:37" x14ac:dyDescent="0.3">
      <c r="AI3116" s="32">
        <f t="shared" si="86"/>
        <v>45421.708333325783</v>
      </c>
      <c r="AJ3116" s="33">
        <v>81.099999999999994</v>
      </c>
      <c r="AK3116" s="33">
        <f>MIN(CalcoliFV!$AN$7,CalcoliFV!$AO$7+MAX(0,180-AJ3116)+4)</f>
        <v>110</v>
      </c>
    </row>
    <row r="3117" spans="35:37" x14ac:dyDescent="0.3">
      <c r="AI3117" s="32">
        <f t="shared" si="86"/>
        <v>45421.749999992448</v>
      </c>
      <c r="AJ3117" s="33">
        <v>100</v>
      </c>
      <c r="AK3117" s="33">
        <f>MIN(CalcoliFV!$AN$7,CalcoliFV!$AO$7+MAX(0,180-AJ3117)+4)</f>
        <v>110</v>
      </c>
    </row>
    <row r="3118" spans="35:37" x14ac:dyDescent="0.3">
      <c r="AI3118" s="32">
        <f t="shared" si="86"/>
        <v>45421.791666659112</v>
      </c>
      <c r="AJ3118" s="33">
        <v>123.35</v>
      </c>
      <c r="AK3118" s="33">
        <f>MIN(CalcoliFV!$AN$7,CalcoliFV!$AO$7+MAX(0,180-AJ3118)+4)</f>
        <v>110</v>
      </c>
    </row>
    <row r="3119" spans="35:37" x14ac:dyDescent="0.3">
      <c r="AI3119" s="32">
        <f t="shared" si="86"/>
        <v>45421.833333325776</v>
      </c>
      <c r="AJ3119" s="33">
        <v>133.81</v>
      </c>
      <c r="AK3119" s="33">
        <f>MIN(CalcoliFV!$AN$7,CalcoliFV!$AO$7+MAX(0,180-AJ3119)+4)</f>
        <v>110</v>
      </c>
    </row>
    <row r="3120" spans="35:37" x14ac:dyDescent="0.3">
      <c r="AI3120" s="32">
        <f t="shared" si="86"/>
        <v>45421.87499999244</v>
      </c>
      <c r="AJ3120" s="33">
        <v>113.32</v>
      </c>
      <c r="AK3120" s="33">
        <f>MIN(CalcoliFV!$AN$7,CalcoliFV!$AO$7+MAX(0,180-AJ3120)+4)</f>
        <v>110</v>
      </c>
    </row>
    <row r="3121" spans="35:37" x14ac:dyDescent="0.3">
      <c r="AI3121" s="32">
        <f t="shared" si="86"/>
        <v>45421.916666659105</v>
      </c>
      <c r="AJ3121" s="33">
        <v>100</v>
      </c>
      <c r="AK3121" s="33">
        <f>MIN(CalcoliFV!$AN$7,CalcoliFV!$AO$7+MAX(0,180-AJ3121)+4)</f>
        <v>110</v>
      </c>
    </row>
    <row r="3122" spans="35:37" x14ac:dyDescent="0.3">
      <c r="AI3122" s="32">
        <f t="shared" si="86"/>
        <v>45421.958333325769</v>
      </c>
      <c r="AJ3122" s="33">
        <v>90.1</v>
      </c>
      <c r="AK3122" s="33">
        <f>MIN(CalcoliFV!$AN$7,CalcoliFV!$AO$7+MAX(0,180-AJ3122)+4)</f>
        <v>110</v>
      </c>
    </row>
    <row r="3123" spans="35:37" x14ac:dyDescent="0.3">
      <c r="AI3123" s="32">
        <f t="shared" si="86"/>
        <v>45421.999999992433</v>
      </c>
      <c r="AJ3123" s="33">
        <v>84</v>
      </c>
      <c r="AK3123" s="33">
        <f>MIN(CalcoliFV!$AN$7,CalcoliFV!$AO$7+MAX(0,180-AJ3123)+4)</f>
        <v>110</v>
      </c>
    </row>
    <row r="3124" spans="35:37" x14ac:dyDescent="0.3">
      <c r="AI3124" s="32">
        <f t="shared" si="86"/>
        <v>45422.041666659097</v>
      </c>
      <c r="AJ3124" s="33">
        <v>76.58887</v>
      </c>
      <c r="AK3124" s="33">
        <f>MIN(CalcoliFV!$AN$7,CalcoliFV!$AO$7+MAX(0,180-AJ3124)+4)</f>
        <v>110</v>
      </c>
    </row>
    <row r="3125" spans="35:37" x14ac:dyDescent="0.3">
      <c r="AI3125" s="32">
        <f t="shared" si="86"/>
        <v>45422.083333325761</v>
      </c>
      <c r="AJ3125" s="33">
        <v>69.410049999999998</v>
      </c>
      <c r="AK3125" s="33">
        <f>MIN(CalcoliFV!$AN$7,CalcoliFV!$AO$7+MAX(0,180-AJ3125)+4)</f>
        <v>110</v>
      </c>
    </row>
    <row r="3126" spans="35:37" x14ac:dyDescent="0.3">
      <c r="AI3126" s="32">
        <f t="shared" si="86"/>
        <v>45422.124999992426</v>
      </c>
      <c r="AJ3126" s="33">
        <v>70.59</v>
      </c>
      <c r="AK3126" s="33">
        <f>MIN(CalcoliFV!$AN$7,CalcoliFV!$AO$7+MAX(0,180-AJ3126)+4)</f>
        <v>110</v>
      </c>
    </row>
    <row r="3127" spans="35:37" x14ac:dyDescent="0.3">
      <c r="AI3127" s="32">
        <f t="shared" si="86"/>
        <v>45422.16666665909</v>
      </c>
      <c r="AJ3127" s="33">
        <v>70</v>
      </c>
      <c r="AK3127" s="33">
        <f>MIN(CalcoliFV!$AN$7,CalcoliFV!$AO$7+MAX(0,180-AJ3127)+4)</f>
        <v>110</v>
      </c>
    </row>
    <row r="3128" spans="35:37" x14ac:dyDescent="0.3">
      <c r="AI3128" s="32">
        <f t="shared" si="86"/>
        <v>45422.208333325754</v>
      </c>
      <c r="AJ3128" s="33">
        <v>83.361180000000004</v>
      </c>
      <c r="AK3128" s="33">
        <f>MIN(CalcoliFV!$AN$7,CalcoliFV!$AO$7+MAX(0,180-AJ3128)+4)</f>
        <v>110</v>
      </c>
    </row>
    <row r="3129" spans="35:37" x14ac:dyDescent="0.3">
      <c r="AI3129" s="32">
        <f t="shared" si="86"/>
        <v>45422.249999992418</v>
      </c>
      <c r="AJ3129" s="33">
        <v>99.66</v>
      </c>
      <c r="AK3129" s="33">
        <f>MIN(CalcoliFV!$AN$7,CalcoliFV!$AO$7+MAX(0,180-AJ3129)+4)</f>
        <v>110</v>
      </c>
    </row>
    <row r="3130" spans="35:37" x14ac:dyDescent="0.3">
      <c r="AI3130" s="32">
        <f t="shared" si="86"/>
        <v>45422.291666659083</v>
      </c>
      <c r="AJ3130" s="33">
        <v>114.11</v>
      </c>
      <c r="AK3130" s="33">
        <f>MIN(CalcoliFV!$AN$7,CalcoliFV!$AO$7+MAX(0,180-AJ3130)+4)</f>
        <v>110</v>
      </c>
    </row>
    <row r="3131" spans="35:37" x14ac:dyDescent="0.3">
      <c r="AI3131" s="32">
        <f t="shared" si="86"/>
        <v>45422.333333325747</v>
      </c>
      <c r="AJ3131" s="33">
        <v>114.11</v>
      </c>
      <c r="AK3131" s="33">
        <f>MIN(CalcoliFV!$AN$7,CalcoliFV!$AO$7+MAX(0,180-AJ3131)+4)</f>
        <v>110</v>
      </c>
    </row>
    <row r="3132" spans="35:37" x14ac:dyDescent="0.3">
      <c r="AI3132" s="32">
        <f t="shared" si="86"/>
        <v>45422.374999992411</v>
      </c>
      <c r="AJ3132" s="33">
        <v>90.03</v>
      </c>
      <c r="AK3132" s="33">
        <f>MIN(CalcoliFV!$AN$7,CalcoliFV!$AO$7+MAX(0,180-AJ3132)+4)</f>
        <v>110</v>
      </c>
    </row>
    <row r="3133" spans="35:37" x14ac:dyDescent="0.3">
      <c r="AI3133" s="32">
        <f t="shared" si="86"/>
        <v>45422.416666659075</v>
      </c>
      <c r="AJ3133" s="33">
        <v>77.3</v>
      </c>
      <c r="AK3133" s="33">
        <f>MIN(CalcoliFV!$AN$7,CalcoliFV!$AO$7+MAX(0,180-AJ3133)+4)</f>
        <v>110</v>
      </c>
    </row>
    <row r="3134" spans="35:37" x14ac:dyDescent="0.3">
      <c r="AI3134" s="32">
        <f t="shared" si="86"/>
        <v>45422.45833332574</v>
      </c>
      <c r="AJ3134" s="33">
        <v>45</v>
      </c>
      <c r="AK3134" s="33">
        <f>MIN(CalcoliFV!$AN$7,CalcoliFV!$AO$7+MAX(0,180-AJ3134)+4)</f>
        <v>110</v>
      </c>
    </row>
    <row r="3135" spans="35:37" x14ac:dyDescent="0.3">
      <c r="AI3135" s="32">
        <f t="shared" si="86"/>
        <v>45422.499999992404</v>
      </c>
      <c r="AJ3135" s="33">
        <v>46.9</v>
      </c>
      <c r="AK3135" s="33">
        <f>MIN(CalcoliFV!$AN$7,CalcoliFV!$AO$7+MAX(0,180-AJ3135)+4)</f>
        <v>110</v>
      </c>
    </row>
    <row r="3136" spans="35:37" x14ac:dyDescent="0.3">
      <c r="AI3136" s="32">
        <f t="shared" si="86"/>
        <v>45422.541666659068</v>
      </c>
      <c r="AJ3136" s="33">
        <v>25</v>
      </c>
      <c r="AK3136" s="33">
        <f>MIN(CalcoliFV!$AN$7,CalcoliFV!$AO$7+MAX(0,180-AJ3136)+4)</f>
        <v>110</v>
      </c>
    </row>
    <row r="3137" spans="35:37" x14ac:dyDescent="0.3">
      <c r="AI3137" s="32">
        <f t="shared" si="86"/>
        <v>45422.583333325732</v>
      </c>
      <c r="AJ3137" s="33">
        <v>43</v>
      </c>
      <c r="AK3137" s="33">
        <f>MIN(CalcoliFV!$AN$7,CalcoliFV!$AO$7+MAX(0,180-AJ3137)+4)</f>
        <v>110</v>
      </c>
    </row>
    <row r="3138" spans="35:37" x14ac:dyDescent="0.3">
      <c r="AI3138" s="32">
        <f t="shared" si="86"/>
        <v>45422.624999992397</v>
      </c>
      <c r="AJ3138" s="33">
        <v>35.0002</v>
      </c>
      <c r="AK3138" s="33">
        <f>MIN(CalcoliFV!$AN$7,CalcoliFV!$AO$7+MAX(0,180-AJ3138)+4)</f>
        <v>110</v>
      </c>
    </row>
    <row r="3139" spans="35:37" x14ac:dyDescent="0.3">
      <c r="AI3139" s="32">
        <f t="shared" si="86"/>
        <v>45422.666666659061</v>
      </c>
      <c r="AJ3139" s="33">
        <v>60</v>
      </c>
      <c r="AK3139" s="33">
        <f>MIN(CalcoliFV!$AN$7,CalcoliFV!$AO$7+MAX(0,180-AJ3139)+4)</f>
        <v>110</v>
      </c>
    </row>
    <row r="3140" spans="35:37" x14ac:dyDescent="0.3">
      <c r="AI3140" s="32">
        <f t="shared" si="86"/>
        <v>45422.708333325725</v>
      </c>
      <c r="AJ3140" s="33">
        <v>77.838759999999994</v>
      </c>
      <c r="AK3140" s="33">
        <f>MIN(CalcoliFV!$AN$7,CalcoliFV!$AO$7+MAX(0,180-AJ3140)+4)</f>
        <v>110</v>
      </c>
    </row>
    <row r="3141" spans="35:37" x14ac:dyDescent="0.3">
      <c r="AI3141" s="32">
        <f t="shared" ref="AI3141:AI3204" si="87">AI3140+1/24</f>
        <v>45422.749999992389</v>
      </c>
      <c r="AJ3141" s="33">
        <v>96.92</v>
      </c>
      <c r="AK3141" s="33">
        <f>MIN(CalcoliFV!$AN$7,CalcoliFV!$AO$7+MAX(0,180-AJ3141)+4)</f>
        <v>110</v>
      </c>
    </row>
    <row r="3142" spans="35:37" x14ac:dyDescent="0.3">
      <c r="AI3142" s="32">
        <f t="shared" si="87"/>
        <v>45422.791666659054</v>
      </c>
      <c r="AJ3142" s="33">
        <v>123.32992</v>
      </c>
      <c r="AK3142" s="33">
        <f>MIN(CalcoliFV!$AN$7,CalcoliFV!$AO$7+MAX(0,180-AJ3142)+4)</f>
        <v>110</v>
      </c>
    </row>
    <row r="3143" spans="35:37" x14ac:dyDescent="0.3">
      <c r="AI3143" s="32">
        <f t="shared" si="87"/>
        <v>45422.833333325718</v>
      </c>
      <c r="AJ3143" s="33">
        <v>136.21</v>
      </c>
      <c r="AK3143" s="33">
        <f>MIN(CalcoliFV!$AN$7,CalcoliFV!$AO$7+MAX(0,180-AJ3143)+4)</f>
        <v>110</v>
      </c>
    </row>
    <row r="3144" spans="35:37" x14ac:dyDescent="0.3">
      <c r="AI3144" s="32">
        <f t="shared" si="87"/>
        <v>45422.874999992382</v>
      </c>
      <c r="AJ3144" s="33">
        <v>117.93544</v>
      </c>
      <c r="AK3144" s="33">
        <f>MIN(CalcoliFV!$AN$7,CalcoliFV!$AO$7+MAX(0,180-AJ3144)+4)</f>
        <v>110</v>
      </c>
    </row>
    <row r="3145" spans="35:37" x14ac:dyDescent="0.3">
      <c r="AI3145" s="32">
        <f t="shared" si="87"/>
        <v>45422.916666659046</v>
      </c>
      <c r="AJ3145" s="33">
        <v>100</v>
      </c>
      <c r="AK3145" s="33">
        <f>MIN(CalcoliFV!$AN$7,CalcoliFV!$AO$7+MAX(0,180-AJ3145)+4)</f>
        <v>110</v>
      </c>
    </row>
    <row r="3146" spans="35:37" x14ac:dyDescent="0.3">
      <c r="AI3146" s="32">
        <f t="shared" si="87"/>
        <v>45422.958333325711</v>
      </c>
      <c r="AJ3146" s="33">
        <v>97</v>
      </c>
      <c r="AK3146" s="33">
        <f>MIN(CalcoliFV!$AN$7,CalcoliFV!$AO$7+MAX(0,180-AJ3146)+4)</f>
        <v>110</v>
      </c>
    </row>
    <row r="3147" spans="35:37" x14ac:dyDescent="0.3">
      <c r="AI3147" s="32">
        <f t="shared" si="87"/>
        <v>45422.999999992375</v>
      </c>
      <c r="AJ3147" s="33">
        <v>95</v>
      </c>
      <c r="AK3147" s="33">
        <f>MIN(CalcoliFV!$AN$7,CalcoliFV!$AO$7+MAX(0,180-AJ3147)+4)</f>
        <v>110</v>
      </c>
    </row>
    <row r="3148" spans="35:37" x14ac:dyDescent="0.3">
      <c r="AI3148" s="32">
        <f t="shared" si="87"/>
        <v>45423.041666659039</v>
      </c>
      <c r="AJ3148" s="33">
        <v>89</v>
      </c>
      <c r="AK3148" s="33">
        <f>MIN(CalcoliFV!$AN$7,CalcoliFV!$AO$7+MAX(0,180-AJ3148)+4)</f>
        <v>110</v>
      </c>
    </row>
    <row r="3149" spans="35:37" x14ac:dyDescent="0.3">
      <c r="AI3149" s="32">
        <f t="shared" si="87"/>
        <v>45423.083333325703</v>
      </c>
      <c r="AJ3149" s="33">
        <v>85</v>
      </c>
      <c r="AK3149" s="33">
        <f>MIN(CalcoliFV!$AN$7,CalcoliFV!$AO$7+MAX(0,180-AJ3149)+4)</f>
        <v>110</v>
      </c>
    </row>
    <row r="3150" spans="35:37" x14ac:dyDescent="0.3">
      <c r="AI3150" s="32">
        <f t="shared" si="87"/>
        <v>45423.124999992368</v>
      </c>
      <c r="AJ3150" s="33">
        <v>82.7</v>
      </c>
      <c r="AK3150" s="33">
        <f>MIN(CalcoliFV!$AN$7,CalcoliFV!$AO$7+MAX(0,180-AJ3150)+4)</f>
        <v>110</v>
      </c>
    </row>
    <row r="3151" spans="35:37" x14ac:dyDescent="0.3">
      <c r="AI3151" s="32">
        <f t="shared" si="87"/>
        <v>45423.166666659032</v>
      </c>
      <c r="AJ3151" s="33">
        <v>83.04</v>
      </c>
      <c r="AK3151" s="33">
        <f>MIN(CalcoliFV!$AN$7,CalcoliFV!$AO$7+MAX(0,180-AJ3151)+4)</f>
        <v>110</v>
      </c>
    </row>
    <row r="3152" spans="35:37" x14ac:dyDescent="0.3">
      <c r="AI3152" s="32">
        <f t="shared" si="87"/>
        <v>45423.208333325696</v>
      </c>
      <c r="AJ3152" s="33">
        <v>83.3</v>
      </c>
      <c r="AK3152" s="33">
        <f>MIN(CalcoliFV!$AN$7,CalcoliFV!$AO$7+MAX(0,180-AJ3152)+4)</f>
        <v>110</v>
      </c>
    </row>
    <row r="3153" spans="35:37" x14ac:dyDescent="0.3">
      <c r="AI3153" s="32">
        <f t="shared" si="87"/>
        <v>45423.24999999236</v>
      </c>
      <c r="AJ3153" s="33">
        <v>85</v>
      </c>
      <c r="AK3153" s="33">
        <f>MIN(CalcoliFV!$AN$7,CalcoliFV!$AO$7+MAX(0,180-AJ3153)+4)</f>
        <v>110</v>
      </c>
    </row>
    <row r="3154" spans="35:37" x14ac:dyDescent="0.3">
      <c r="AI3154" s="32">
        <f t="shared" si="87"/>
        <v>45423.291666659024</v>
      </c>
      <c r="AJ3154" s="33">
        <v>90.1</v>
      </c>
      <c r="AK3154" s="33">
        <f>MIN(CalcoliFV!$AN$7,CalcoliFV!$AO$7+MAX(0,180-AJ3154)+4)</f>
        <v>110</v>
      </c>
    </row>
    <row r="3155" spans="35:37" x14ac:dyDescent="0.3">
      <c r="AI3155" s="32">
        <f t="shared" si="87"/>
        <v>45423.333333325689</v>
      </c>
      <c r="AJ3155" s="33">
        <v>96.3</v>
      </c>
      <c r="AK3155" s="33">
        <f>MIN(CalcoliFV!$AN$7,CalcoliFV!$AO$7+MAX(0,180-AJ3155)+4)</f>
        <v>110</v>
      </c>
    </row>
    <row r="3156" spans="35:37" x14ac:dyDescent="0.3">
      <c r="AI3156" s="32">
        <f t="shared" si="87"/>
        <v>45423.374999992353</v>
      </c>
      <c r="AJ3156" s="33">
        <v>90</v>
      </c>
      <c r="AK3156" s="33">
        <f>MIN(CalcoliFV!$AN$7,CalcoliFV!$AO$7+MAX(0,180-AJ3156)+4)</f>
        <v>110</v>
      </c>
    </row>
    <row r="3157" spans="35:37" x14ac:dyDescent="0.3">
      <c r="AI3157" s="32">
        <f t="shared" si="87"/>
        <v>45423.416666659017</v>
      </c>
      <c r="AJ3157" s="33">
        <v>70</v>
      </c>
      <c r="AK3157" s="33">
        <f>MIN(CalcoliFV!$AN$7,CalcoliFV!$AO$7+MAX(0,180-AJ3157)+4)</f>
        <v>110</v>
      </c>
    </row>
    <row r="3158" spans="35:37" x14ac:dyDescent="0.3">
      <c r="AI3158" s="32">
        <f t="shared" si="87"/>
        <v>45423.458333325681</v>
      </c>
      <c r="AJ3158" s="33">
        <v>60</v>
      </c>
      <c r="AK3158" s="33">
        <f>MIN(CalcoliFV!$AN$7,CalcoliFV!$AO$7+MAX(0,180-AJ3158)+4)</f>
        <v>110</v>
      </c>
    </row>
    <row r="3159" spans="35:37" x14ac:dyDescent="0.3">
      <c r="AI3159" s="32">
        <f t="shared" si="87"/>
        <v>45423.499999992346</v>
      </c>
      <c r="AJ3159" s="33">
        <v>15</v>
      </c>
      <c r="AK3159" s="33">
        <f>MIN(CalcoliFV!$AN$7,CalcoliFV!$AO$7+MAX(0,180-AJ3159)+4)</f>
        <v>110</v>
      </c>
    </row>
    <row r="3160" spans="35:37" x14ac:dyDescent="0.3">
      <c r="AI3160" s="32">
        <f t="shared" si="87"/>
        <v>45423.54166665901</v>
      </c>
      <c r="AJ3160" s="33">
        <v>15.158709999999999</v>
      </c>
      <c r="AK3160" s="33">
        <f>MIN(CalcoliFV!$AN$7,CalcoliFV!$AO$7+MAX(0,180-AJ3160)+4)</f>
        <v>110</v>
      </c>
    </row>
    <row r="3161" spans="35:37" x14ac:dyDescent="0.3">
      <c r="AI3161" s="32">
        <f t="shared" si="87"/>
        <v>45423.583333325674</v>
      </c>
      <c r="AJ3161" s="33">
        <v>15</v>
      </c>
      <c r="AK3161" s="33">
        <f>MIN(CalcoliFV!$AN$7,CalcoliFV!$AO$7+MAX(0,180-AJ3161)+4)</f>
        <v>110</v>
      </c>
    </row>
    <row r="3162" spans="35:37" x14ac:dyDescent="0.3">
      <c r="AI3162" s="32">
        <f t="shared" si="87"/>
        <v>45423.624999992338</v>
      </c>
      <c r="AJ3162" s="33">
        <v>25</v>
      </c>
      <c r="AK3162" s="33">
        <f>MIN(CalcoliFV!$AN$7,CalcoliFV!$AO$7+MAX(0,180-AJ3162)+4)</f>
        <v>110</v>
      </c>
    </row>
    <row r="3163" spans="35:37" x14ac:dyDescent="0.3">
      <c r="AI3163" s="32">
        <f t="shared" si="87"/>
        <v>45423.666666659003</v>
      </c>
      <c r="AJ3163" s="33">
        <v>70</v>
      </c>
      <c r="AK3163" s="33">
        <f>MIN(CalcoliFV!$AN$7,CalcoliFV!$AO$7+MAX(0,180-AJ3163)+4)</f>
        <v>110</v>
      </c>
    </row>
    <row r="3164" spans="35:37" x14ac:dyDescent="0.3">
      <c r="AI3164" s="32">
        <f t="shared" si="87"/>
        <v>45423.708333325667</v>
      </c>
      <c r="AJ3164" s="33">
        <v>85</v>
      </c>
      <c r="AK3164" s="33">
        <f>MIN(CalcoliFV!$AN$7,CalcoliFV!$AO$7+MAX(0,180-AJ3164)+4)</f>
        <v>110</v>
      </c>
    </row>
    <row r="3165" spans="35:37" x14ac:dyDescent="0.3">
      <c r="AI3165" s="32">
        <f t="shared" si="87"/>
        <v>45423.749999992331</v>
      </c>
      <c r="AJ3165" s="33">
        <v>108</v>
      </c>
      <c r="AK3165" s="33">
        <f>MIN(CalcoliFV!$AN$7,CalcoliFV!$AO$7+MAX(0,180-AJ3165)+4)</f>
        <v>110</v>
      </c>
    </row>
    <row r="3166" spans="35:37" x14ac:dyDescent="0.3">
      <c r="AI3166" s="32">
        <f t="shared" si="87"/>
        <v>45423.791666658995</v>
      </c>
      <c r="AJ3166" s="33">
        <v>122</v>
      </c>
      <c r="AK3166" s="33">
        <f>MIN(CalcoliFV!$AN$7,CalcoliFV!$AO$7+MAX(0,180-AJ3166)+4)</f>
        <v>110</v>
      </c>
    </row>
    <row r="3167" spans="35:37" x14ac:dyDescent="0.3">
      <c r="AI3167" s="32">
        <f t="shared" si="87"/>
        <v>45423.83333332566</v>
      </c>
      <c r="AJ3167" s="33">
        <v>133.63</v>
      </c>
      <c r="AK3167" s="33">
        <f>MIN(CalcoliFV!$AN$7,CalcoliFV!$AO$7+MAX(0,180-AJ3167)+4)</f>
        <v>110</v>
      </c>
    </row>
    <row r="3168" spans="35:37" x14ac:dyDescent="0.3">
      <c r="AI3168" s="32">
        <f t="shared" si="87"/>
        <v>45423.874999992324</v>
      </c>
      <c r="AJ3168" s="33">
        <v>119.52</v>
      </c>
      <c r="AK3168" s="33">
        <f>MIN(CalcoliFV!$AN$7,CalcoliFV!$AO$7+MAX(0,180-AJ3168)+4)</f>
        <v>110</v>
      </c>
    </row>
    <row r="3169" spans="35:37" x14ac:dyDescent="0.3">
      <c r="AI3169" s="32">
        <f t="shared" si="87"/>
        <v>45423.916666658988</v>
      </c>
      <c r="AJ3169" s="33">
        <v>109.92</v>
      </c>
      <c r="AK3169" s="33">
        <f>MIN(CalcoliFV!$AN$7,CalcoliFV!$AO$7+MAX(0,180-AJ3169)+4)</f>
        <v>110</v>
      </c>
    </row>
    <row r="3170" spans="35:37" x14ac:dyDescent="0.3">
      <c r="AI3170" s="32">
        <f t="shared" si="87"/>
        <v>45423.958333325652</v>
      </c>
      <c r="AJ3170" s="33">
        <v>101.04</v>
      </c>
      <c r="AK3170" s="33">
        <f>MIN(CalcoliFV!$AN$7,CalcoliFV!$AO$7+MAX(0,180-AJ3170)+4)</f>
        <v>110</v>
      </c>
    </row>
    <row r="3171" spans="35:37" x14ac:dyDescent="0.3">
      <c r="AI3171" s="32">
        <f t="shared" si="87"/>
        <v>45423.999999992317</v>
      </c>
      <c r="AJ3171" s="33">
        <v>112</v>
      </c>
      <c r="AK3171" s="33">
        <f>MIN(CalcoliFV!$AN$7,CalcoliFV!$AO$7+MAX(0,180-AJ3171)+4)</f>
        <v>110</v>
      </c>
    </row>
    <row r="3172" spans="35:37" x14ac:dyDescent="0.3">
      <c r="AI3172" s="32">
        <f t="shared" si="87"/>
        <v>45424.041666658981</v>
      </c>
      <c r="AJ3172" s="33">
        <v>109.3</v>
      </c>
      <c r="AK3172" s="33">
        <f>MIN(CalcoliFV!$AN$7,CalcoliFV!$AO$7+MAX(0,180-AJ3172)+4)</f>
        <v>110</v>
      </c>
    </row>
    <row r="3173" spans="35:37" x14ac:dyDescent="0.3">
      <c r="AI3173" s="32">
        <f t="shared" si="87"/>
        <v>45424.083333325645</v>
      </c>
      <c r="AJ3173" s="33">
        <v>109.3</v>
      </c>
      <c r="AK3173" s="33">
        <f>MIN(CalcoliFV!$AN$7,CalcoliFV!$AO$7+MAX(0,180-AJ3173)+4)</f>
        <v>110</v>
      </c>
    </row>
    <row r="3174" spans="35:37" x14ac:dyDescent="0.3">
      <c r="AI3174" s="32">
        <f t="shared" si="87"/>
        <v>45424.124999992309</v>
      </c>
      <c r="AJ3174" s="33">
        <v>93.5</v>
      </c>
      <c r="AK3174" s="33">
        <f>MIN(CalcoliFV!$AN$7,CalcoliFV!$AO$7+MAX(0,180-AJ3174)+4)</f>
        <v>110</v>
      </c>
    </row>
    <row r="3175" spans="35:37" x14ac:dyDescent="0.3">
      <c r="AI3175" s="32">
        <f t="shared" si="87"/>
        <v>45424.166666658974</v>
      </c>
      <c r="AJ3175" s="33">
        <v>93.5</v>
      </c>
      <c r="AK3175" s="33">
        <f>MIN(CalcoliFV!$AN$7,CalcoliFV!$AO$7+MAX(0,180-AJ3175)+4)</f>
        <v>110</v>
      </c>
    </row>
    <row r="3176" spans="35:37" x14ac:dyDescent="0.3">
      <c r="AI3176" s="32">
        <f t="shared" si="87"/>
        <v>45424.208333325638</v>
      </c>
      <c r="AJ3176" s="33">
        <v>93.5</v>
      </c>
      <c r="AK3176" s="33">
        <f>MIN(CalcoliFV!$AN$7,CalcoliFV!$AO$7+MAX(0,180-AJ3176)+4)</f>
        <v>110</v>
      </c>
    </row>
    <row r="3177" spans="35:37" x14ac:dyDescent="0.3">
      <c r="AI3177" s="32">
        <f t="shared" si="87"/>
        <v>45424.249999992302</v>
      </c>
      <c r="AJ3177" s="33">
        <v>94.5</v>
      </c>
      <c r="AK3177" s="33">
        <f>MIN(CalcoliFV!$AN$7,CalcoliFV!$AO$7+MAX(0,180-AJ3177)+4)</f>
        <v>110</v>
      </c>
    </row>
    <row r="3178" spans="35:37" x14ac:dyDescent="0.3">
      <c r="AI3178" s="32">
        <f t="shared" si="87"/>
        <v>45424.291666658966</v>
      </c>
      <c r="AJ3178" s="33">
        <v>94</v>
      </c>
      <c r="AK3178" s="33">
        <f>MIN(CalcoliFV!$AN$7,CalcoliFV!$AO$7+MAX(0,180-AJ3178)+4)</f>
        <v>110</v>
      </c>
    </row>
    <row r="3179" spans="35:37" x14ac:dyDescent="0.3">
      <c r="AI3179" s="32">
        <f t="shared" si="87"/>
        <v>45424.333333325631</v>
      </c>
      <c r="AJ3179" s="33">
        <v>90.1</v>
      </c>
      <c r="AK3179" s="33">
        <f>MIN(CalcoliFV!$AN$7,CalcoliFV!$AO$7+MAX(0,180-AJ3179)+4)</f>
        <v>110</v>
      </c>
    </row>
    <row r="3180" spans="35:37" x14ac:dyDescent="0.3">
      <c r="AI3180" s="32">
        <f t="shared" si="87"/>
        <v>45424.374999992295</v>
      </c>
      <c r="AJ3180" s="33">
        <v>94</v>
      </c>
      <c r="AK3180" s="33">
        <f>MIN(CalcoliFV!$AN$7,CalcoliFV!$AO$7+MAX(0,180-AJ3180)+4)</f>
        <v>110</v>
      </c>
    </row>
    <row r="3181" spans="35:37" x14ac:dyDescent="0.3">
      <c r="AI3181" s="32">
        <f t="shared" si="87"/>
        <v>45424.416666658959</v>
      </c>
      <c r="AJ3181" s="33">
        <v>50</v>
      </c>
      <c r="AK3181" s="33">
        <f>MIN(CalcoliFV!$AN$7,CalcoliFV!$AO$7+MAX(0,180-AJ3181)+4)</f>
        <v>110</v>
      </c>
    </row>
    <row r="3182" spans="35:37" x14ac:dyDescent="0.3">
      <c r="AI3182" s="32">
        <f t="shared" si="87"/>
        <v>45424.458333325623</v>
      </c>
      <c r="AJ3182" s="33">
        <v>16.899999999999999</v>
      </c>
      <c r="AK3182" s="33">
        <f>MIN(CalcoliFV!$AN$7,CalcoliFV!$AO$7+MAX(0,180-AJ3182)+4)</f>
        <v>110</v>
      </c>
    </row>
    <row r="3183" spans="35:37" x14ac:dyDescent="0.3">
      <c r="AI3183" s="32">
        <f t="shared" si="87"/>
        <v>45424.499999992287</v>
      </c>
      <c r="AJ3183" s="33">
        <v>9.65</v>
      </c>
      <c r="AK3183" s="33">
        <f>MIN(CalcoliFV!$AN$7,CalcoliFV!$AO$7+MAX(0,180-AJ3183)+4)</f>
        <v>110</v>
      </c>
    </row>
    <row r="3184" spans="35:37" x14ac:dyDescent="0.3">
      <c r="AI3184" s="32">
        <f t="shared" si="87"/>
        <v>45424.541666658952</v>
      </c>
      <c r="AJ3184" s="33">
        <v>5</v>
      </c>
      <c r="AK3184" s="33">
        <f>MIN(CalcoliFV!$AN$7,CalcoliFV!$AO$7+MAX(0,180-AJ3184)+4)</f>
        <v>110</v>
      </c>
    </row>
    <row r="3185" spans="35:37" x14ac:dyDescent="0.3">
      <c r="AI3185" s="32">
        <f t="shared" si="87"/>
        <v>45424.583333325616</v>
      </c>
      <c r="AJ3185" s="33">
        <v>2.06</v>
      </c>
      <c r="AK3185" s="33">
        <f>MIN(CalcoliFV!$AN$7,CalcoliFV!$AO$7+MAX(0,180-AJ3185)+4)</f>
        <v>110</v>
      </c>
    </row>
    <row r="3186" spans="35:37" x14ac:dyDescent="0.3">
      <c r="AI3186" s="32">
        <f t="shared" si="87"/>
        <v>45424.62499999228</v>
      </c>
      <c r="AJ3186" s="33">
        <v>10</v>
      </c>
      <c r="AK3186" s="33">
        <f>MIN(CalcoliFV!$AN$7,CalcoliFV!$AO$7+MAX(0,180-AJ3186)+4)</f>
        <v>110</v>
      </c>
    </row>
    <row r="3187" spans="35:37" x14ac:dyDescent="0.3">
      <c r="AI3187" s="32">
        <f t="shared" si="87"/>
        <v>45424.666666658944</v>
      </c>
      <c r="AJ3187" s="33">
        <v>65.63</v>
      </c>
      <c r="AK3187" s="33">
        <f>MIN(CalcoliFV!$AN$7,CalcoliFV!$AO$7+MAX(0,180-AJ3187)+4)</f>
        <v>110</v>
      </c>
    </row>
    <row r="3188" spans="35:37" x14ac:dyDescent="0.3">
      <c r="AI3188" s="32">
        <f t="shared" si="87"/>
        <v>45424.708333325609</v>
      </c>
      <c r="AJ3188" s="33">
        <v>77.55</v>
      </c>
      <c r="AK3188" s="33">
        <f>MIN(CalcoliFV!$AN$7,CalcoliFV!$AO$7+MAX(0,180-AJ3188)+4)</f>
        <v>110</v>
      </c>
    </row>
    <row r="3189" spans="35:37" x14ac:dyDescent="0.3">
      <c r="AI3189" s="32">
        <f t="shared" si="87"/>
        <v>45424.749999992273</v>
      </c>
      <c r="AJ3189" s="33">
        <v>94.5</v>
      </c>
      <c r="AK3189" s="33">
        <f>MIN(CalcoliFV!$AN$7,CalcoliFV!$AO$7+MAX(0,180-AJ3189)+4)</f>
        <v>110</v>
      </c>
    </row>
    <row r="3190" spans="35:37" x14ac:dyDescent="0.3">
      <c r="AI3190" s="32">
        <f t="shared" si="87"/>
        <v>45424.791666658937</v>
      </c>
      <c r="AJ3190" s="33">
        <v>107.93</v>
      </c>
      <c r="AK3190" s="33">
        <f>MIN(CalcoliFV!$AN$7,CalcoliFV!$AO$7+MAX(0,180-AJ3190)+4)</f>
        <v>110</v>
      </c>
    </row>
    <row r="3191" spans="35:37" x14ac:dyDescent="0.3">
      <c r="AI3191" s="32">
        <f t="shared" si="87"/>
        <v>45424.833333325601</v>
      </c>
      <c r="AJ3191" s="33">
        <v>134.44</v>
      </c>
      <c r="AK3191" s="33">
        <f>MIN(CalcoliFV!$AN$7,CalcoliFV!$AO$7+MAX(0,180-AJ3191)+4)</f>
        <v>110</v>
      </c>
    </row>
    <row r="3192" spans="35:37" x14ac:dyDescent="0.3">
      <c r="AI3192" s="32">
        <f t="shared" si="87"/>
        <v>45424.874999992266</v>
      </c>
      <c r="AJ3192" s="33">
        <v>117</v>
      </c>
      <c r="AK3192" s="33">
        <f>MIN(CalcoliFV!$AN$7,CalcoliFV!$AO$7+MAX(0,180-AJ3192)+4)</f>
        <v>110</v>
      </c>
    </row>
    <row r="3193" spans="35:37" x14ac:dyDescent="0.3">
      <c r="AI3193" s="32">
        <f t="shared" si="87"/>
        <v>45424.91666665893</v>
      </c>
      <c r="AJ3193" s="33">
        <v>108.3</v>
      </c>
      <c r="AK3193" s="33">
        <f>MIN(CalcoliFV!$AN$7,CalcoliFV!$AO$7+MAX(0,180-AJ3193)+4)</f>
        <v>110</v>
      </c>
    </row>
    <row r="3194" spans="35:37" x14ac:dyDescent="0.3">
      <c r="AI3194" s="32">
        <f t="shared" si="87"/>
        <v>45424.958333325594</v>
      </c>
      <c r="AJ3194" s="33">
        <v>96.82</v>
      </c>
      <c r="AK3194" s="33">
        <f>MIN(CalcoliFV!$AN$7,CalcoliFV!$AO$7+MAX(0,180-AJ3194)+4)</f>
        <v>110</v>
      </c>
    </row>
    <row r="3195" spans="35:37" x14ac:dyDescent="0.3">
      <c r="AI3195" s="32">
        <f t="shared" si="87"/>
        <v>45424.999999992258</v>
      </c>
      <c r="AJ3195" s="33">
        <v>94.5</v>
      </c>
      <c r="AK3195" s="33">
        <f>MIN(CalcoliFV!$AN$7,CalcoliFV!$AO$7+MAX(0,180-AJ3195)+4)</f>
        <v>110</v>
      </c>
    </row>
    <row r="3196" spans="35:37" x14ac:dyDescent="0.3">
      <c r="AI3196" s="32">
        <f t="shared" si="87"/>
        <v>45425.041666658923</v>
      </c>
      <c r="AJ3196" s="33">
        <v>94.5</v>
      </c>
      <c r="AK3196" s="33">
        <f>MIN(CalcoliFV!$AN$7,CalcoliFV!$AO$7+MAX(0,180-AJ3196)+4)</f>
        <v>110</v>
      </c>
    </row>
    <row r="3197" spans="35:37" x14ac:dyDescent="0.3">
      <c r="AI3197" s="32">
        <f t="shared" si="87"/>
        <v>45425.083333325587</v>
      </c>
      <c r="AJ3197" s="33">
        <v>82.17</v>
      </c>
      <c r="AK3197" s="33">
        <f>MIN(CalcoliFV!$AN$7,CalcoliFV!$AO$7+MAX(0,180-AJ3197)+4)</f>
        <v>110</v>
      </c>
    </row>
    <row r="3198" spans="35:37" x14ac:dyDescent="0.3">
      <c r="AI3198" s="32">
        <f t="shared" si="87"/>
        <v>45425.124999992251</v>
      </c>
      <c r="AJ3198" s="33">
        <v>80.430000000000007</v>
      </c>
      <c r="AK3198" s="33">
        <f>MIN(CalcoliFV!$AN$7,CalcoliFV!$AO$7+MAX(0,180-AJ3198)+4)</f>
        <v>110</v>
      </c>
    </row>
    <row r="3199" spans="35:37" x14ac:dyDescent="0.3">
      <c r="AI3199" s="32">
        <f t="shared" si="87"/>
        <v>45425.166666658915</v>
      </c>
      <c r="AJ3199" s="33">
        <v>93</v>
      </c>
      <c r="AK3199" s="33">
        <f>MIN(CalcoliFV!$AN$7,CalcoliFV!$AO$7+MAX(0,180-AJ3199)+4)</f>
        <v>110</v>
      </c>
    </row>
    <row r="3200" spans="35:37" x14ac:dyDescent="0.3">
      <c r="AI3200" s="32">
        <f t="shared" si="87"/>
        <v>45425.20833332558</v>
      </c>
      <c r="AJ3200" s="33">
        <v>93</v>
      </c>
      <c r="AK3200" s="33">
        <f>MIN(CalcoliFV!$AN$7,CalcoliFV!$AO$7+MAX(0,180-AJ3200)+4)</f>
        <v>110</v>
      </c>
    </row>
    <row r="3201" spans="35:37" x14ac:dyDescent="0.3">
      <c r="AI3201" s="32">
        <f t="shared" si="87"/>
        <v>45425.249999992244</v>
      </c>
      <c r="AJ3201" s="33">
        <v>101.9999</v>
      </c>
      <c r="AK3201" s="33">
        <f>MIN(CalcoliFV!$AN$7,CalcoliFV!$AO$7+MAX(0,180-AJ3201)+4)</f>
        <v>110</v>
      </c>
    </row>
    <row r="3202" spans="35:37" x14ac:dyDescent="0.3">
      <c r="AI3202" s="32">
        <f t="shared" si="87"/>
        <v>45425.291666658908</v>
      </c>
      <c r="AJ3202" s="33">
        <v>115</v>
      </c>
      <c r="AK3202" s="33">
        <f>MIN(CalcoliFV!$AN$7,CalcoliFV!$AO$7+MAX(0,180-AJ3202)+4)</f>
        <v>110</v>
      </c>
    </row>
    <row r="3203" spans="35:37" x14ac:dyDescent="0.3">
      <c r="AI3203" s="32">
        <f t="shared" si="87"/>
        <v>45425.333333325572</v>
      </c>
      <c r="AJ3203" s="33">
        <v>113.68</v>
      </c>
      <c r="AK3203" s="33">
        <f>MIN(CalcoliFV!$AN$7,CalcoliFV!$AO$7+MAX(0,180-AJ3203)+4)</f>
        <v>110</v>
      </c>
    </row>
    <row r="3204" spans="35:37" x14ac:dyDescent="0.3">
      <c r="AI3204" s="32">
        <f t="shared" si="87"/>
        <v>45425.374999992237</v>
      </c>
      <c r="AJ3204" s="33">
        <v>105</v>
      </c>
      <c r="AK3204" s="33">
        <f>MIN(CalcoliFV!$AN$7,CalcoliFV!$AO$7+MAX(0,180-AJ3204)+4)</f>
        <v>110</v>
      </c>
    </row>
    <row r="3205" spans="35:37" x14ac:dyDescent="0.3">
      <c r="AI3205" s="32">
        <f t="shared" ref="AI3205:AI3268" si="88">AI3204+1/24</f>
        <v>45425.416666658901</v>
      </c>
      <c r="AJ3205" s="33">
        <v>95.85</v>
      </c>
      <c r="AK3205" s="33">
        <f>MIN(CalcoliFV!$AN$7,CalcoliFV!$AO$7+MAX(0,180-AJ3205)+4)</f>
        <v>110</v>
      </c>
    </row>
    <row r="3206" spans="35:37" x14ac:dyDescent="0.3">
      <c r="AI3206" s="32">
        <f t="shared" si="88"/>
        <v>45425.458333325565</v>
      </c>
      <c r="AJ3206" s="33">
        <v>92.03</v>
      </c>
      <c r="AK3206" s="33">
        <f>MIN(CalcoliFV!$AN$7,CalcoliFV!$AO$7+MAX(0,180-AJ3206)+4)</f>
        <v>110</v>
      </c>
    </row>
    <row r="3207" spans="35:37" x14ac:dyDescent="0.3">
      <c r="AI3207" s="32">
        <f t="shared" si="88"/>
        <v>45425.499999992229</v>
      </c>
      <c r="AJ3207" s="33">
        <v>74.42</v>
      </c>
      <c r="AK3207" s="33">
        <f>MIN(CalcoliFV!$AN$7,CalcoliFV!$AO$7+MAX(0,180-AJ3207)+4)</f>
        <v>110</v>
      </c>
    </row>
    <row r="3208" spans="35:37" x14ac:dyDescent="0.3">
      <c r="AI3208" s="32">
        <f t="shared" si="88"/>
        <v>45425.541666658894</v>
      </c>
      <c r="AJ3208" s="33">
        <v>75</v>
      </c>
      <c r="AK3208" s="33">
        <f>MIN(CalcoliFV!$AN$7,CalcoliFV!$AO$7+MAX(0,180-AJ3208)+4)</f>
        <v>110</v>
      </c>
    </row>
    <row r="3209" spans="35:37" x14ac:dyDescent="0.3">
      <c r="AI3209" s="32">
        <f t="shared" si="88"/>
        <v>45425.583333325558</v>
      </c>
      <c r="AJ3209" s="33">
        <v>85</v>
      </c>
      <c r="AK3209" s="33">
        <f>MIN(CalcoliFV!$AN$7,CalcoliFV!$AO$7+MAX(0,180-AJ3209)+4)</f>
        <v>110</v>
      </c>
    </row>
    <row r="3210" spans="35:37" x14ac:dyDescent="0.3">
      <c r="AI3210" s="32">
        <f t="shared" si="88"/>
        <v>45425.624999992222</v>
      </c>
      <c r="AJ3210" s="33">
        <v>90.44135</v>
      </c>
      <c r="AK3210" s="33">
        <f>MIN(CalcoliFV!$AN$7,CalcoliFV!$AO$7+MAX(0,180-AJ3210)+4)</f>
        <v>110</v>
      </c>
    </row>
    <row r="3211" spans="35:37" x14ac:dyDescent="0.3">
      <c r="AI3211" s="32">
        <f t="shared" si="88"/>
        <v>45425.666666658886</v>
      </c>
      <c r="AJ3211" s="33">
        <v>100.39</v>
      </c>
      <c r="AK3211" s="33">
        <f>MIN(CalcoliFV!$AN$7,CalcoliFV!$AO$7+MAX(0,180-AJ3211)+4)</f>
        <v>110</v>
      </c>
    </row>
    <row r="3212" spans="35:37" x14ac:dyDescent="0.3">
      <c r="AI3212" s="32">
        <f t="shared" si="88"/>
        <v>45425.70833332555</v>
      </c>
      <c r="AJ3212" s="33">
        <v>104.42</v>
      </c>
      <c r="AK3212" s="33">
        <f>MIN(CalcoliFV!$AN$7,CalcoliFV!$AO$7+MAX(0,180-AJ3212)+4)</f>
        <v>110</v>
      </c>
    </row>
    <row r="3213" spans="35:37" x14ac:dyDescent="0.3">
      <c r="AI3213" s="32">
        <f t="shared" si="88"/>
        <v>45425.749999992215</v>
      </c>
      <c r="AJ3213" s="33">
        <v>104.3</v>
      </c>
      <c r="AK3213" s="33">
        <f>MIN(CalcoliFV!$AN$7,CalcoliFV!$AO$7+MAX(0,180-AJ3213)+4)</f>
        <v>110</v>
      </c>
    </row>
    <row r="3214" spans="35:37" x14ac:dyDescent="0.3">
      <c r="AI3214" s="32">
        <f t="shared" si="88"/>
        <v>45425.791666658879</v>
      </c>
      <c r="AJ3214" s="33">
        <v>134.09631999999999</v>
      </c>
      <c r="AK3214" s="33">
        <f>MIN(CalcoliFV!$AN$7,CalcoliFV!$AO$7+MAX(0,180-AJ3214)+4)</f>
        <v>110</v>
      </c>
    </row>
    <row r="3215" spans="35:37" x14ac:dyDescent="0.3">
      <c r="AI3215" s="32">
        <f t="shared" si="88"/>
        <v>45425.833333325543</v>
      </c>
      <c r="AJ3215" s="33">
        <v>134</v>
      </c>
      <c r="AK3215" s="33">
        <f>MIN(CalcoliFV!$AN$7,CalcoliFV!$AO$7+MAX(0,180-AJ3215)+4)</f>
        <v>110</v>
      </c>
    </row>
    <row r="3216" spans="35:37" x14ac:dyDescent="0.3">
      <c r="AI3216" s="32">
        <f t="shared" si="88"/>
        <v>45425.874999992207</v>
      </c>
      <c r="AJ3216" s="33">
        <v>119.52</v>
      </c>
      <c r="AK3216" s="33">
        <f>MIN(CalcoliFV!$AN$7,CalcoliFV!$AO$7+MAX(0,180-AJ3216)+4)</f>
        <v>110</v>
      </c>
    </row>
    <row r="3217" spans="35:37" x14ac:dyDescent="0.3">
      <c r="AI3217" s="32">
        <f t="shared" si="88"/>
        <v>45425.916666658872</v>
      </c>
      <c r="AJ3217" s="33">
        <v>98</v>
      </c>
      <c r="AK3217" s="33">
        <f>MIN(CalcoliFV!$AN$7,CalcoliFV!$AO$7+MAX(0,180-AJ3217)+4)</f>
        <v>110</v>
      </c>
    </row>
    <row r="3218" spans="35:37" x14ac:dyDescent="0.3">
      <c r="AI3218" s="32">
        <f t="shared" si="88"/>
        <v>45425.958333325536</v>
      </c>
      <c r="AJ3218" s="33">
        <v>95.387299999999996</v>
      </c>
      <c r="AK3218" s="33">
        <f>MIN(CalcoliFV!$AN$7,CalcoliFV!$AO$7+MAX(0,180-AJ3218)+4)</f>
        <v>110</v>
      </c>
    </row>
    <row r="3219" spans="35:37" x14ac:dyDescent="0.3">
      <c r="AI3219" s="32">
        <f t="shared" si="88"/>
        <v>45425.9999999922</v>
      </c>
      <c r="AJ3219" s="33">
        <v>94.8</v>
      </c>
      <c r="AK3219" s="33">
        <f>MIN(CalcoliFV!$AN$7,CalcoliFV!$AO$7+MAX(0,180-AJ3219)+4)</f>
        <v>110</v>
      </c>
    </row>
    <row r="3220" spans="35:37" x14ac:dyDescent="0.3">
      <c r="AI3220" s="32">
        <f t="shared" si="88"/>
        <v>45426.041666658864</v>
      </c>
      <c r="AJ3220" s="33">
        <v>93.649640000000005</v>
      </c>
      <c r="AK3220" s="33">
        <f>MIN(CalcoliFV!$AN$7,CalcoliFV!$AO$7+MAX(0,180-AJ3220)+4)</f>
        <v>110</v>
      </c>
    </row>
    <row r="3221" spans="35:37" x14ac:dyDescent="0.3">
      <c r="AI3221" s="32">
        <f t="shared" si="88"/>
        <v>45426.083333325529</v>
      </c>
      <c r="AJ3221" s="33">
        <v>90</v>
      </c>
      <c r="AK3221" s="33">
        <f>MIN(CalcoliFV!$AN$7,CalcoliFV!$AO$7+MAX(0,180-AJ3221)+4)</f>
        <v>110</v>
      </c>
    </row>
    <row r="3222" spans="35:37" x14ac:dyDescent="0.3">
      <c r="AI3222" s="32">
        <f t="shared" si="88"/>
        <v>45426.124999992193</v>
      </c>
      <c r="AJ3222" s="33">
        <v>86.08</v>
      </c>
      <c r="AK3222" s="33">
        <f>MIN(CalcoliFV!$AN$7,CalcoliFV!$AO$7+MAX(0,180-AJ3222)+4)</f>
        <v>110</v>
      </c>
    </row>
    <row r="3223" spans="35:37" x14ac:dyDescent="0.3">
      <c r="AI3223" s="32">
        <f t="shared" si="88"/>
        <v>45426.166666658857</v>
      </c>
      <c r="AJ3223" s="33">
        <v>86.08</v>
      </c>
      <c r="AK3223" s="33">
        <f>MIN(CalcoliFV!$AN$7,CalcoliFV!$AO$7+MAX(0,180-AJ3223)+4)</f>
        <v>110</v>
      </c>
    </row>
    <row r="3224" spans="35:37" x14ac:dyDescent="0.3">
      <c r="AI3224" s="32">
        <f t="shared" si="88"/>
        <v>45426.208333325521</v>
      </c>
      <c r="AJ3224" s="33">
        <v>94.8</v>
      </c>
      <c r="AK3224" s="33">
        <f>MIN(CalcoliFV!$AN$7,CalcoliFV!$AO$7+MAX(0,180-AJ3224)+4)</f>
        <v>110</v>
      </c>
    </row>
    <row r="3225" spans="35:37" x14ac:dyDescent="0.3">
      <c r="AI3225" s="32">
        <f t="shared" si="88"/>
        <v>45426.249999992186</v>
      </c>
      <c r="AJ3225" s="33">
        <v>112.50546</v>
      </c>
      <c r="AK3225" s="33">
        <f>MIN(CalcoliFV!$AN$7,CalcoliFV!$AO$7+MAX(0,180-AJ3225)+4)</f>
        <v>110</v>
      </c>
    </row>
    <row r="3226" spans="35:37" x14ac:dyDescent="0.3">
      <c r="AI3226" s="32">
        <f t="shared" si="88"/>
        <v>45426.29166665885</v>
      </c>
      <c r="AJ3226" s="33">
        <v>143</v>
      </c>
      <c r="AK3226" s="33">
        <f>MIN(CalcoliFV!$AN$7,CalcoliFV!$AO$7+MAX(0,180-AJ3226)+4)</f>
        <v>110</v>
      </c>
    </row>
    <row r="3227" spans="35:37" x14ac:dyDescent="0.3">
      <c r="AI3227" s="32">
        <f t="shared" si="88"/>
        <v>45426.333333325514</v>
      </c>
      <c r="AJ3227" s="33">
        <v>136.30000000000001</v>
      </c>
      <c r="AK3227" s="33">
        <f>MIN(CalcoliFV!$AN$7,CalcoliFV!$AO$7+MAX(0,180-AJ3227)+4)</f>
        <v>110</v>
      </c>
    </row>
    <row r="3228" spans="35:37" x14ac:dyDescent="0.3">
      <c r="AI3228" s="32">
        <f t="shared" si="88"/>
        <v>45426.374999992178</v>
      </c>
      <c r="AJ3228" s="33">
        <v>110</v>
      </c>
      <c r="AK3228" s="33">
        <f>MIN(CalcoliFV!$AN$7,CalcoliFV!$AO$7+MAX(0,180-AJ3228)+4)</f>
        <v>110</v>
      </c>
    </row>
    <row r="3229" spans="35:37" x14ac:dyDescent="0.3">
      <c r="AI3229" s="32">
        <f t="shared" si="88"/>
        <v>45426.416666658843</v>
      </c>
      <c r="AJ3229" s="33">
        <v>95</v>
      </c>
      <c r="AK3229" s="33">
        <f>MIN(CalcoliFV!$AN$7,CalcoliFV!$AO$7+MAX(0,180-AJ3229)+4)</f>
        <v>110</v>
      </c>
    </row>
    <row r="3230" spans="35:37" x14ac:dyDescent="0.3">
      <c r="AI3230" s="32">
        <f t="shared" si="88"/>
        <v>45426.458333325507</v>
      </c>
      <c r="AJ3230" s="33">
        <v>89.021870000000007</v>
      </c>
      <c r="AK3230" s="33">
        <f>MIN(CalcoliFV!$AN$7,CalcoliFV!$AO$7+MAX(0,180-AJ3230)+4)</f>
        <v>110</v>
      </c>
    </row>
    <row r="3231" spans="35:37" x14ac:dyDescent="0.3">
      <c r="AI3231" s="32">
        <f t="shared" si="88"/>
        <v>45426.499999992171</v>
      </c>
      <c r="AJ3231" s="33">
        <v>76.569999999999993</v>
      </c>
      <c r="AK3231" s="33">
        <f>MIN(CalcoliFV!$AN$7,CalcoliFV!$AO$7+MAX(0,180-AJ3231)+4)</f>
        <v>110</v>
      </c>
    </row>
    <row r="3232" spans="35:37" x14ac:dyDescent="0.3">
      <c r="AI3232" s="32">
        <f t="shared" si="88"/>
        <v>45426.541666658835</v>
      </c>
      <c r="AJ3232" s="33">
        <v>73</v>
      </c>
      <c r="AK3232" s="33">
        <f>MIN(CalcoliFV!$AN$7,CalcoliFV!$AO$7+MAX(0,180-AJ3232)+4)</f>
        <v>110</v>
      </c>
    </row>
    <row r="3233" spans="35:37" x14ac:dyDescent="0.3">
      <c r="AI3233" s="32">
        <f t="shared" si="88"/>
        <v>45426.5833333255</v>
      </c>
      <c r="AJ3233" s="33">
        <v>82.35</v>
      </c>
      <c r="AK3233" s="33">
        <f>MIN(CalcoliFV!$AN$7,CalcoliFV!$AO$7+MAX(0,180-AJ3233)+4)</f>
        <v>110</v>
      </c>
    </row>
    <row r="3234" spans="35:37" x14ac:dyDescent="0.3">
      <c r="AI3234" s="32">
        <f t="shared" si="88"/>
        <v>45426.624999992164</v>
      </c>
      <c r="AJ3234" s="33">
        <v>89.010249999999999</v>
      </c>
      <c r="AK3234" s="33">
        <f>MIN(CalcoliFV!$AN$7,CalcoliFV!$AO$7+MAX(0,180-AJ3234)+4)</f>
        <v>110</v>
      </c>
    </row>
    <row r="3235" spans="35:37" x14ac:dyDescent="0.3">
      <c r="AI3235" s="32">
        <f t="shared" si="88"/>
        <v>45426.666666658828</v>
      </c>
      <c r="AJ3235" s="33">
        <v>96.64</v>
      </c>
      <c r="AK3235" s="33">
        <f>MIN(CalcoliFV!$AN$7,CalcoliFV!$AO$7+MAX(0,180-AJ3235)+4)</f>
        <v>110</v>
      </c>
    </row>
    <row r="3236" spans="35:37" x14ac:dyDescent="0.3">
      <c r="AI3236" s="32">
        <f t="shared" si="88"/>
        <v>45426.708333325492</v>
      </c>
      <c r="AJ3236" s="33">
        <v>96.71</v>
      </c>
      <c r="AK3236" s="33">
        <f>MIN(CalcoliFV!$AN$7,CalcoliFV!$AO$7+MAX(0,180-AJ3236)+4)</f>
        <v>110</v>
      </c>
    </row>
    <row r="3237" spans="35:37" x14ac:dyDescent="0.3">
      <c r="AI3237" s="32">
        <f t="shared" si="88"/>
        <v>45426.749999992157</v>
      </c>
      <c r="AJ3237" s="33">
        <v>104.93</v>
      </c>
      <c r="AK3237" s="33">
        <f>MIN(CalcoliFV!$AN$7,CalcoliFV!$AO$7+MAX(0,180-AJ3237)+4)</f>
        <v>110</v>
      </c>
    </row>
    <row r="3238" spans="35:37" x14ac:dyDescent="0.3">
      <c r="AI3238" s="32">
        <f t="shared" si="88"/>
        <v>45426.791666658821</v>
      </c>
      <c r="AJ3238" s="33">
        <v>138.66999999999999</v>
      </c>
      <c r="AK3238" s="33">
        <f>MIN(CalcoliFV!$AN$7,CalcoliFV!$AO$7+MAX(0,180-AJ3238)+4)</f>
        <v>110</v>
      </c>
    </row>
    <row r="3239" spans="35:37" x14ac:dyDescent="0.3">
      <c r="AI3239" s="32">
        <f t="shared" si="88"/>
        <v>45426.833333325485</v>
      </c>
      <c r="AJ3239" s="33">
        <v>147.33000000000001</v>
      </c>
      <c r="AK3239" s="33">
        <f>MIN(CalcoliFV!$AN$7,CalcoliFV!$AO$7+MAX(0,180-AJ3239)+4)</f>
        <v>106.66999999999999</v>
      </c>
    </row>
    <row r="3240" spans="35:37" x14ac:dyDescent="0.3">
      <c r="AI3240" s="32">
        <f t="shared" si="88"/>
        <v>45426.874999992149</v>
      </c>
      <c r="AJ3240" s="33">
        <v>135</v>
      </c>
      <c r="AK3240" s="33">
        <f>MIN(CalcoliFV!$AN$7,CalcoliFV!$AO$7+MAX(0,180-AJ3240)+4)</f>
        <v>110</v>
      </c>
    </row>
    <row r="3241" spans="35:37" x14ac:dyDescent="0.3">
      <c r="AI3241" s="32">
        <f t="shared" si="88"/>
        <v>45426.916666658813</v>
      </c>
      <c r="AJ3241" s="33">
        <v>100.91</v>
      </c>
      <c r="AK3241" s="33">
        <f>MIN(CalcoliFV!$AN$7,CalcoliFV!$AO$7+MAX(0,180-AJ3241)+4)</f>
        <v>110</v>
      </c>
    </row>
    <row r="3242" spans="35:37" x14ac:dyDescent="0.3">
      <c r="AI3242" s="32">
        <f t="shared" si="88"/>
        <v>45426.958333325478</v>
      </c>
      <c r="AJ3242" s="33">
        <v>98.09</v>
      </c>
      <c r="AK3242" s="33">
        <f>MIN(CalcoliFV!$AN$7,CalcoliFV!$AO$7+MAX(0,180-AJ3242)+4)</f>
        <v>110</v>
      </c>
    </row>
    <row r="3243" spans="35:37" x14ac:dyDescent="0.3">
      <c r="AI3243" s="32">
        <f t="shared" si="88"/>
        <v>45426.999999992142</v>
      </c>
      <c r="AJ3243" s="33">
        <v>91.26</v>
      </c>
      <c r="AK3243" s="33">
        <f>MIN(CalcoliFV!$AN$7,CalcoliFV!$AO$7+MAX(0,180-AJ3243)+4)</f>
        <v>110</v>
      </c>
    </row>
    <row r="3244" spans="35:37" x14ac:dyDescent="0.3">
      <c r="AI3244" s="32">
        <f t="shared" si="88"/>
        <v>45427.041666658806</v>
      </c>
      <c r="AJ3244" s="33">
        <v>90.1</v>
      </c>
      <c r="AK3244" s="33">
        <f>MIN(CalcoliFV!$AN$7,CalcoliFV!$AO$7+MAX(0,180-AJ3244)+4)</f>
        <v>110</v>
      </c>
    </row>
    <row r="3245" spans="35:37" x14ac:dyDescent="0.3">
      <c r="AI3245" s="32">
        <f t="shared" si="88"/>
        <v>45427.08333332547</v>
      </c>
      <c r="AJ3245" s="33">
        <v>88</v>
      </c>
      <c r="AK3245" s="33">
        <f>MIN(CalcoliFV!$AN$7,CalcoliFV!$AO$7+MAX(0,180-AJ3245)+4)</f>
        <v>110</v>
      </c>
    </row>
    <row r="3246" spans="35:37" x14ac:dyDescent="0.3">
      <c r="AI3246" s="32">
        <f t="shared" si="88"/>
        <v>45427.124999992135</v>
      </c>
      <c r="AJ3246" s="33">
        <v>86.106909999999999</v>
      </c>
      <c r="AK3246" s="33">
        <f>MIN(CalcoliFV!$AN$7,CalcoliFV!$AO$7+MAX(0,180-AJ3246)+4)</f>
        <v>110</v>
      </c>
    </row>
    <row r="3247" spans="35:37" x14ac:dyDescent="0.3">
      <c r="AI3247" s="32">
        <f t="shared" si="88"/>
        <v>45427.166666658799</v>
      </c>
      <c r="AJ3247" s="33">
        <v>87</v>
      </c>
      <c r="AK3247" s="33">
        <f>MIN(CalcoliFV!$AN$7,CalcoliFV!$AO$7+MAX(0,180-AJ3247)+4)</f>
        <v>110</v>
      </c>
    </row>
    <row r="3248" spans="35:37" x14ac:dyDescent="0.3">
      <c r="AI3248" s="32">
        <f t="shared" si="88"/>
        <v>45427.208333325463</v>
      </c>
      <c r="AJ3248" s="33">
        <v>93.25</v>
      </c>
      <c r="AK3248" s="33">
        <f>MIN(CalcoliFV!$AN$7,CalcoliFV!$AO$7+MAX(0,180-AJ3248)+4)</f>
        <v>110</v>
      </c>
    </row>
    <row r="3249" spans="35:37" x14ac:dyDescent="0.3">
      <c r="AI3249" s="32">
        <f t="shared" si="88"/>
        <v>45427.249999992127</v>
      </c>
      <c r="AJ3249" s="33">
        <v>106.11</v>
      </c>
      <c r="AK3249" s="33">
        <f>MIN(CalcoliFV!$AN$7,CalcoliFV!$AO$7+MAX(0,180-AJ3249)+4)</f>
        <v>110</v>
      </c>
    </row>
    <row r="3250" spans="35:37" x14ac:dyDescent="0.3">
      <c r="AI3250" s="32">
        <f t="shared" si="88"/>
        <v>45427.291666658792</v>
      </c>
      <c r="AJ3250" s="33">
        <v>126</v>
      </c>
      <c r="AK3250" s="33">
        <f>MIN(CalcoliFV!$AN$7,CalcoliFV!$AO$7+MAX(0,180-AJ3250)+4)</f>
        <v>110</v>
      </c>
    </row>
    <row r="3251" spans="35:37" x14ac:dyDescent="0.3">
      <c r="AI3251" s="32">
        <f t="shared" si="88"/>
        <v>45427.333333325456</v>
      </c>
      <c r="AJ3251" s="33">
        <v>134.22</v>
      </c>
      <c r="AK3251" s="33">
        <f>MIN(CalcoliFV!$AN$7,CalcoliFV!$AO$7+MAX(0,180-AJ3251)+4)</f>
        <v>110</v>
      </c>
    </row>
    <row r="3252" spans="35:37" x14ac:dyDescent="0.3">
      <c r="AI3252" s="32">
        <f t="shared" si="88"/>
        <v>45427.37499999212</v>
      </c>
      <c r="AJ3252" s="33">
        <v>113.33</v>
      </c>
      <c r="AK3252" s="33">
        <f>MIN(CalcoliFV!$AN$7,CalcoliFV!$AO$7+MAX(0,180-AJ3252)+4)</f>
        <v>110</v>
      </c>
    </row>
    <row r="3253" spans="35:37" x14ac:dyDescent="0.3">
      <c r="AI3253" s="32">
        <f t="shared" si="88"/>
        <v>45427.416666658784</v>
      </c>
      <c r="AJ3253" s="33">
        <v>99.86</v>
      </c>
      <c r="AK3253" s="33">
        <f>MIN(CalcoliFV!$AN$7,CalcoliFV!$AO$7+MAX(0,180-AJ3253)+4)</f>
        <v>110</v>
      </c>
    </row>
    <row r="3254" spans="35:37" x14ac:dyDescent="0.3">
      <c r="AI3254" s="32">
        <f t="shared" si="88"/>
        <v>45427.458333325449</v>
      </c>
      <c r="AJ3254" s="33">
        <v>96.29</v>
      </c>
      <c r="AK3254" s="33">
        <f>MIN(CalcoliFV!$AN$7,CalcoliFV!$AO$7+MAX(0,180-AJ3254)+4)</f>
        <v>110</v>
      </c>
    </row>
    <row r="3255" spans="35:37" x14ac:dyDescent="0.3">
      <c r="AI3255" s="32">
        <f t="shared" si="88"/>
        <v>45427.499999992113</v>
      </c>
      <c r="AJ3255" s="33">
        <v>90.1</v>
      </c>
      <c r="AK3255" s="33">
        <f>MIN(CalcoliFV!$AN$7,CalcoliFV!$AO$7+MAX(0,180-AJ3255)+4)</f>
        <v>110</v>
      </c>
    </row>
    <row r="3256" spans="35:37" x14ac:dyDescent="0.3">
      <c r="AI3256" s="32">
        <f t="shared" si="88"/>
        <v>45427.541666658777</v>
      </c>
      <c r="AJ3256" s="33">
        <v>83</v>
      </c>
      <c r="AK3256" s="33">
        <f>MIN(CalcoliFV!$AN$7,CalcoliFV!$AO$7+MAX(0,180-AJ3256)+4)</f>
        <v>110</v>
      </c>
    </row>
    <row r="3257" spans="35:37" x14ac:dyDescent="0.3">
      <c r="AI3257" s="32">
        <f t="shared" si="88"/>
        <v>45427.583333325441</v>
      </c>
      <c r="AJ3257" s="33">
        <v>82.8</v>
      </c>
      <c r="AK3257" s="33">
        <f>MIN(CalcoliFV!$AN$7,CalcoliFV!$AO$7+MAX(0,180-AJ3257)+4)</f>
        <v>110</v>
      </c>
    </row>
    <row r="3258" spans="35:37" x14ac:dyDescent="0.3">
      <c r="AI3258" s="32">
        <f t="shared" si="88"/>
        <v>45427.624999992106</v>
      </c>
      <c r="AJ3258" s="33">
        <v>88.352540000000005</v>
      </c>
      <c r="AK3258" s="33">
        <f>MIN(CalcoliFV!$AN$7,CalcoliFV!$AO$7+MAX(0,180-AJ3258)+4)</f>
        <v>110</v>
      </c>
    </row>
    <row r="3259" spans="35:37" x14ac:dyDescent="0.3">
      <c r="AI3259" s="32">
        <f t="shared" si="88"/>
        <v>45427.66666665877</v>
      </c>
      <c r="AJ3259" s="33">
        <v>91.999960000000002</v>
      </c>
      <c r="AK3259" s="33">
        <f>MIN(CalcoliFV!$AN$7,CalcoliFV!$AO$7+MAX(0,180-AJ3259)+4)</f>
        <v>110</v>
      </c>
    </row>
    <row r="3260" spans="35:37" x14ac:dyDescent="0.3">
      <c r="AI3260" s="32">
        <f t="shared" si="88"/>
        <v>45427.708333325434</v>
      </c>
      <c r="AJ3260" s="33">
        <v>93</v>
      </c>
      <c r="AK3260" s="33">
        <f>MIN(CalcoliFV!$AN$7,CalcoliFV!$AO$7+MAX(0,180-AJ3260)+4)</f>
        <v>110</v>
      </c>
    </row>
    <row r="3261" spans="35:37" x14ac:dyDescent="0.3">
      <c r="AI3261" s="32">
        <f t="shared" si="88"/>
        <v>45427.749999992098</v>
      </c>
      <c r="AJ3261" s="33">
        <v>97.63</v>
      </c>
      <c r="AK3261" s="33">
        <f>MIN(CalcoliFV!$AN$7,CalcoliFV!$AO$7+MAX(0,180-AJ3261)+4)</f>
        <v>110</v>
      </c>
    </row>
    <row r="3262" spans="35:37" x14ac:dyDescent="0.3">
      <c r="AI3262" s="32">
        <f t="shared" si="88"/>
        <v>45427.791666658763</v>
      </c>
      <c r="AJ3262" s="33">
        <v>132.66</v>
      </c>
      <c r="AK3262" s="33">
        <f>MIN(CalcoliFV!$AN$7,CalcoliFV!$AO$7+MAX(0,180-AJ3262)+4)</f>
        <v>110</v>
      </c>
    </row>
    <row r="3263" spans="35:37" x14ac:dyDescent="0.3">
      <c r="AI3263" s="32">
        <f t="shared" si="88"/>
        <v>45427.833333325427</v>
      </c>
      <c r="AJ3263" s="33">
        <v>140</v>
      </c>
      <c r="AK3263" s="33">
        <f>MIN(CalcoliFV!$AN$7,CalcoliFV!$AO$7+MAX(0,180-AJ3263)+4)</f>
        <v>110</v>
      </c>
    </row>
    <row r="3264" spans="35:37" x14ac:dyDescent="0.3">
      <c r="AI3264" s="32">
        <f t="shared" si="88"/>
        <v>45427.874999992091</v>
      </c>
      <c r="AJ3264" s="33">
        <v>125</v>
      </c>
      <c r="AK3264" s="33">
        <f>MIN(CalcoliFV!$AN$7,CalcoliFV!$AO$7+MAX(0,180-AJ3264)+4)</f>
        <v>110</v>
      </c>
    </row>
    <row r="3265" spans="35:37" x14ac:dyDescent="0.3">
      <c r="AI3265" s="32">
        <f t="shared" si="88"/>
        <v>45427.916666658755</v>
      </c>
      <c r="AJ3265" s="33">
        <v>97.63</v>
      </c>
      <c r="AK3265" s="33">
        <f>MIN(CalcoliFV!$AN$7,CalcoliFV!$AO$7+MAX(0,180-AJ3265)+4)</f>
        <v>110</v>
      </c>
    </row>
    <row r="3266" spans="35:37" x14ac:dyDescent="0.3">
      <c r="AI3266" s="32">
        <f t="shared" si="88"/>
        <v>45427.95833332542</v>
      </c>
      <c r="AJ3266" s="33">
        <v>96</v>
      </c>
      <c r="AK3266" s="33">
        <f>MIN(CalcoliFV!$AN$7,CalcoliFV!$AO$7+MAX(0,180-AJ3266)+4)</f>
        <v>110</v>
      </c>
    </row>
    <row r="3267" spans="35:37" x14ac:dyDescent="0.3">
      <c r="AI3267" s="32">
        <f t="shared" si="88"/>
        <v>45427.999999992084</v>
      </c>
      <c r="AJ3267" s="33">
        <v>97.37</v>
      </c>
      <c r="AK3267" s="33">
        <f>MIN(CalcoliFV!$AN$7,CalcoliFV!$AO$7+MAX(0,180-AJ3267)+4)</f>
        <v>110</v>
      </c>
    </row>
    <row r="3268" spans="35:37" x14ac:dyDescent="0.3">
      <c r="AI3268" s="32">
        <f t="shared" si="88"/>
        <v>45428.041666658748</v>
      </c>
      <c r="AJ3268" s="33">
        <v>88.522009999999995</v>
      </c>
      <c r="AK3268" s="33">
        <f>MIN(CalcoliFV!$AN$7,CalcoliFV!$AO$7+MAX(0,180-AJ3268)+4)</f>
        <v>110</v>
      </c>
    </row>
    <row r="3269" spans="35:37" x14ac:dyDescent="0.3">
      <c r="AI3269" s="32">
        <f t="shared" ref="AI3269:AI3332" si="89">AI3268+1/24</f>
        <v>45428.083333325412</v>
      </c>
      <c r="AJ3269" s="33">
        <v>85.43</v>
      </c>
      <c r="AK3269" s="33">
        <f>MIN(CalcoliFV!$AN$7,CalcoliFV!$AO$7+MAX(0,180-AJ3269)+4)</f>
        <v>110</v>
      </c>
    </row>
    <row r="3270" spans="35:37" x14ac:dyDescent="0.3">
      <c r="AI3270" s="32">
        <f t="shared" si="89"/>
        <v>45428.124999992076</v>
      </c>
      <c r="AJ3270" s="33">
        <v>82.397199999999998</v>
      </c>
      <c r="AK3270" s="33">
        <f>MIN(CalcoliFV!$AN$7,CalcoliFV!$AO$7+MAX(0,180-AJ3270)+4)</f>
        <v>110</v>
      </c>
    </row>
    <row r="3271" spans="35:37" x14ac:dyDescent="0.3">
      <c r="AI3271" s="32">
        <f t="shared" si="89"/>
        <v>45428.166666658741</v>
      </c>
      <c r="AJ3271" s="33">
        <v>83.46</v>
      </c>
      <c r="AK3271" s="33">
        <f>MIN(CalcoliFV!$AN$7,CalcoliFV!$AO$7+MAX(0,180-AJ3271)+4)</f>
        <v>110</v>
      </c>
    </row>
    <row r="3272" spans="35:37" x14ac:dyDescent="0.3">
      <c r="AI3272" s="32">
        <f t="shared" si="89"/>
        <v>45428.208333325405</v>
      </c>
      <c r="AJ3272" s="33">
        <v>85</v>
      </c>
      <c r="AK3272" s="33">
        <f>MIN(CalcoliFV!$AN$7,CalcoliFV!$AO$7+MAX(0,180-AJ3272)+4)</f>
        <v>110</v>
      </c>
    </row>
    <row r="3273" spans="35:37" x14ac:dyDescent="0.3">
      <c r="AI3273" s="32">
        <f t="shared" si="89"/>
        <v>45428.249999992069</v>
      </c>
      <c r="AJ3273" s="33">
        <v>98.5</v>
      </c>
      <c r="AK3273" s="33">
        <f>MIN(CalcoliFV!$AN$7,CalcoliFV!$AO$7+MAX(0,180-AJ3273)+4)</f>
        <v>110</v>
      </c>
    </row>
    <row r="3274" spans="35:37" x14ac:dyDescent="0.3">
      <c r="AI3274" s="32">
        <f t="shared" si="89"/>
        <v>45428.291666658733</v>
      </c>
      <c r="AJ3274" s="33">
        <v>127.26</v>
      </c>
      <c r="AK3274" s="33">
        <f>MIN(CalcoliFV!$AN$7,CalcoliFV!$AO$7+MAX(0,180-AJ3274)+4)</f>
        <v>110</v>
      </c>
    </row>
    <row r="3275" spans="35:37" x14ac:dyDescent="0.3">
      <c r="AI3275" s="32">
        <f t="shared" si="89"/>
        <v>45428.333333325398</v>
      </c>
      <c r="AJ3275" s="33">
        <v>130</v>
      </c>
      <c r="AK3275" s="33">
        <f>MIN(CalcoliFV!$AN$7,CalcoliFV!$AO$7+MAX(0,180-AJ3275)+4)</f>
        <v>110</v>
      </c>
    </row>
    <row r="3276" spans="35:37" x14ac:dyDescent="0.3">
      <c r="AI3276" s="32">
        <f t="shared" si="89"/>
        <v>45428.374999992062</v>
      </c>
      <c r="AJ3276" s="33">
        <v>104.06</v>
      </c>
      <c r="AK3276" s="33">
        <f>MIN(CalcoliFV!$AN$7,CalcoliFV!$AO$7+MAX(0,180-AJ3276)+4)</f>
        <v>110</v>
      </c>
    </row>
    <row r="3277" spans="35:37" x14ac:dyDescent="0.3">
      <c r="AI3277" s="32">
        <f t="shared" si="89"/>
        <v>45428.416666658726</v>
      </c>
      <c r="AJ3277" s="33">
        <v>98.5</v>
      </c>
      <c r="AK3277" s="33">
        <f>MIN(CalcoliFV!$AN$7,CalcoliFV!$AO$7+MAX(0,180-AJ3277)+4)</f>
        <v>110</v>
      </c>
    </row>
    <row r="3278" spans="35:37" x14ac:dyDescent="0.3">
      <c r="AI3278" s="32">
        <f t="shared" si="89"/>
        <v>45428.45833332539</v>
      </c>
      <c r="AJ3278" s="33">
        <v>90.1</v>
      </c>
      <c r="AK3278" s="33">
        <f>MIN(CalcoliFV!$AN$7,CalcoliFV!$AO$7+MAX(0,180-AJ3278)+4)</f>
        <v>110</v>
      </c>
    </row>
    <row r="3279" spans="35:37" x14ac:dyDescent="0.3">
      <c r="AI3279" s="32">
        <f t="shared" si="89"/>
        <v>45428.499999992055</v>
      </c>
      <c r="AJ3279" s="33">
        <v>79.459999999999994</v>
      </c>
      <c r="AK3279" s="33">
        <f>MIN(CalcoliFV!$AN$7,CalcoliFV!$AO$7+MAX(0,180-AJ3279)+4)</f>
        <v>110</v>
      </c>
    </row>
    <row r="3280" spans="35:37" x14ac:dyDescent="0.3">
      <c r="AI3280" s="32">
        <f t="shared" si="89"/>
        <v>45428.541666658719</v>
      </c>
      <c r="AJ3280" s="33">
        <v>81.650000000000006</v>
      </c>
      <c r="AK3280" s="33">
        <f>MIN(CalcoliFV!$AN$7,CalcoliFV!$AO$7+MAX(0,180-AJ3280)+4)</f>
        <v>110</v>
      </c>
    </row>
    <row r="3281" spans="35:37" x14ac:dyDescent="0.3">
      <c r="AI3281" s="32">
        <f t="shared" si="89"/>
        <v>45428.583333325383</v>
      </c>
      <c r="AJ3281" s="33">
        <v>89.569410000000005</v>
      </c>
      <c r="AK3281" s="33">
        <f>MIN(CalcoliFV!$AN$7,CalcoliFV!$AO$7+MAX(0,180-AJ3281)+4)</f>
        <v>110</v>
      </c>
    </row>
    <row r="3282" spans="35:37" x14ac:dyDescent="0.3">
      <c r="AI3282" s="32">
        <f t="shared" si="89"/>
        <v>45428.624999992047</v>
      </c>
      <c r="AJ3282" s="33">
        <v>91.45</v>
      </c>
      <c r="AK3282" s="33">
        <f>MIN(CalcoliFV!$AN$7,CalcoliFV!$AO$7+MAX(0,180-AJ3282)+4)</f>
        <v>110</v>
      </c>
    </row>
    <row r="3283" spans="35:37" x14ac:dyDescent="0.3">
      <c r="AI3283" s="32">
        <f t="shared" si="89"/>
        <v>45428.666666658712</v>
      </c>
      <c r="AJ3283" s="33">
        <v>96.079430000000002</v>
      </c>
      <c r="AK3283" s="33">
        <f>MIN(CalcoliFV!$AN$7,CalcoliFV!$AO$7+MAX(0,180-AJ3283)+4)</f>
        <v>110</v>
      </c>
    </row>
    <row r="3284" spans="35:37" x14ac:dyDescent="0.3">
      <c r="AI3284" s="32">
        <f t="shared" si="89"/>
        <v>45428.708333325376</v>
      </c>
      <c r="AJ3284" s="33">
        <v>91.46</v>
      </c>
      <c r="AK3284" s="33">
        <f>MIN(CalcoliFV!$AN$7,CalcoliFV!$AO$7+MAX(0,180-AJ3284)+4)</f>
        <v>110</v>
      </c>
    </row>
    <row r="3285" spans="35:37" x14ac:dyDescent="0.3">
      <c r="AI3285" s="32">
        <f t="shared" si="89"/>
        <v>45428.74999999204</v>
      </c>
      <c r="AJ3285" s="33">
        <v>100.57</v>
      </c>
      <c r="AK3285" s="33">
        <f>MIN(CalcoliFV!$AN$7,CalcoliFV!$AO$7+MAX(0,180-AJ3285)+4)</f>
        <v>110</v>
      </c>
    </row>
    <row r="3286" spans="35:37" x14ac:dyDescent="0.3">
      <c r="AI3286" s="32">
        <f t="shared" si="89"/>
        <v>45428.791666658704</v>
      </c>
      <c r="AJ3286" s="33">
        <v>125.53</v>
      </c>
      <c r="AK3286" s="33">
        <f>MIN(CalcoliFV!$AN$7,CalcoliFV!$AO$7+MAX(0,180-AJ3286)+4)</f>
        <v>110</v>
      </c>
    </row>
    <row r="3287" spans="35:37" x14ac:dyDescent="0.3">
      <c r="AI3287" s="32">
        <f t="shared" si="89"/>
        <v>45428.833333325369</v>
      </c>
      <c r="AJ3287" s="33">
        <v>133</v>
      </c>
      <c r="AK3287" s="33">
        <f>MIN(CalcoliFV!$AN$7,CalcoliFV!$AO$7+MAX(0,180-AJ3287)+4)</f>
        <v>110</v>
      </c>
    </row>
    <row r="3288" spans="35:37" x14ac:dyDescent="0.3">
      <c r="AI3288" s="32">
        <f t="shared" si="89"/>
        <v>45428.874999992033</v>
      </c>
      <c r="AJ3288" s="33">
        <v>119.26</v>
      </c>
      <c r="AK3288" s="33">
        <f>MIN(CalcoliFV!$AN$7,CalcoliFV!$AO$7+MAX(0,180-AJ3288)+4)</f>
        <v>110</v>
      </c>
    </row>
    <row r="3289" spans="35:37" x14ac:dyDescent="0.3">
      <c r="AI3289" s="32">
        <f t="shared" si="89"/>
        <v>45428.916666658697</v>
      </c>
      <c r="AJ3289" s="33">
        <v>98.01</v>
      </c>
      <c r="AK3289" s="33">
        <f>MIN(CalcoliFV!$AN$7,CalcoliFV!$AO$7+MAX(0,180-AJ3289)+4)</f>
        <v>110</v>
      </c>
    </row>
    <row r="3290" spans="35:37" x14ac:dyDescent="0.3">
      <c r="AI3290" s="32">
        <f t="shared" si="89"/>
        <v>45428.958333325361</v>
      </c>
      <c r="AJ3290" s="33">
        <v>96.967160000000007</v>
      </c>
      <c r="AK3290" s="33">
        <f>MIN(CalcoliFV!$AN$7,CalcoliFV!$AO$7+MAX(0,180-AJ3290)+4)</f>
        <v>110</v>
      </c>
    </row>
    <row r="3291" spans="35:37" x14ac:dyDescent="0.3">
      <c r="AI3291" s="32">
        <f t="shared" si="89"/>
        <v>45428.999999992026</v>
      </c>
      <c r="AJ3291" s="33">
        <v>83.76</v>
      </c>
      <c r="AK3291" s="33">
        <f>MIN(CalcoliFV!$AN$7,CalcoliFV!$AO$7+MAX(0,180-AJ3291)+4)</f>
        <v>110</v>
      </c>
    </row>
    <row r="3292" spans="35:37" x14ac:dyDescent="0.3">
      <c r="AI3292" s="32">
        <f t="shared" si="89"/>
        <v>45429.04166665869</v>
      </c>
      <c r="AJ3292" s="33">
        <v>82.4</v>
      </c>
      <c r="AK3292" s="33">
        <f>MIN(CalcoliFV!$AN$7,CalcoliFV!$AO$7+MAX(0,180-AJ3292)+4)</f>
        <v>110</v>
      </c>
    </row>
    <row r="3293" spans="35:37" x14ac:dyDescent="0.3">
      <c r="AI3293" s="32">
        <f t="shared" si="89"/>
        <v>45429.083333325354</v>
      </c>
      <c r="AJ3293" s="33">
        <v>81.45</v>
      </c>
      <c r="AK3293" s="33">
        <f>MIN(CalcoliFV!$AN$7,CalcoliFV!$AO$7+MAX(0,180-AJ3293)+4)</f>
        <v>110</v>
      </c>
    </row>
    <row r="3294" spans="35:37" x14ac:dyDescent="0.3">
      <c r="AI3294" s="32">
        <f t="shared" si="89"/>
        <v>45429.124999992018</v>
      </c>
      <c r="AJ3294" s="33">
        <v>81.459999999999994</v>
      </c>
      <c r="AK3294" s="33">
        <f>MIN(CalcoliFV!$AN$7,CalcoliFV!$AO$7+MAX(0,180-AJ3294)+4)</f>
        <v>110</v>
      </c>
    </row>
    <row r="3295" spans="35:37" x14ac:dyDescent="0.3">
      <c r="AI3295" s="32">
        <f t="shared" si="89"/>
        <v>45429.166666658683</v>
      </c>
      <c r="AJ3295" s="33">
        <v>85</v>
      </c>
      <c r="AK3295" s="33">
        <f>MIN(CalcoliFV!$AN$7,CalcoliFV!$AO$7+MAX(0,180-AJ3295)+4)</f>
        <v>110</v>
      </c>
    </row>
    <row r="3296" spans="35:37" x14ac:dyDescent="0.3">
      <c r="AI3296" s="32">
        <f t="shared" si="89"/>
        <v>45429.208333325347</v>
      </c>
      <c r="AJ3296" s="33">
        <v>90.1</v>
      </c>
      <c r="AK3296" s="33">
        <f>MIN(CalcoliFV!$AN$7,CalcoliFV!$AO$7+MAX(0,180-AJ3296)+4)</f>
        <v>110</v>
      </c>
    </row>
    <row r="3297" spans="35:37" x14ac:dyDescent="0.3">
      <c r="AI3297" s="32">
        <f t="shared" si="89"/>
        <v>45429.249999992011</v>
      </c>
      <c r="AJ3297" s="33">
        <v>113.73</v>
      </c>
      <c r="AK3297" s="33">
        <f>MIN(CalcoliFV!$AN$7,CalcoliFV!$AO$7+MAX(0,180-AJ3297)+4)</f>
        <v>110</v>
      </c>
    </row>
    <row r="3298" spans="35:37" x14ac:dyDescent="0.3">
      <c r="AI3298" s="32">
        <f t="shared" si="89"/>
        <v>45429.291666658675</v>
      </c>
      <c r="AJ3298" s="33">
        <v>137.07314</v>
      </c>
      <c r="AK3298" s="33">
        <f>MIN(CalcoliFV!$AN$7,CalcoliFV!$AO$7+MAX(0,180-AJ3298)+4)</f>
        <v>110</v>
      </c>
    </row>
    <row r="3299" spans="35:37" x14ac:dyDescent="0.3">
      <c r="AI3299" s="32">
        <f t="shared" si="89"/>
        <v>45429.333333325339</v>
      </c>
      <c r="AJ3299" s="33">
        <v>130.22999999999999</v>
      </c>
      <c r="AK3299" s="33">
        <f>MIN(CalcoliFV!$AN$7,CalcoliFV!$AO$7+MAX(0,180-AJ3299)+4)</f>
        <v>110</v>
      </c>
    </row>
    <row r="3300" spans="35:37" x14ac:dyDescent="0.3">
      <c r="AI3300" s="32">
        <f t="shared" si="89"/>
        <v>45429.374999992004</v>
      </c>
      <c r="AJ3300" s="33">
        <v>103.32173</v>
      </c>
      <c r="AK3300" s="33">
        <f>MIN(CalcoliFV!$AN$7,CalcoliFV!$AO$7+MAX(0,180-AJ3300)+4)</f>
        <v>110</v>
      </c>
    </row>
    <row r="3301" spans="35:37" x14ac:dyDescent="0.3">
      <c r="AI3301" s="32">
        <f t="shared" si="89"/>
        <v>45429.416666658668</v>
      </c>
      <c r="AJ3301" s="33">
        <v>93.66</v>
      </c>
      <c r="AK3301" s="33">
        <f>MIN(CalcoliFV!$AN$7,CalcoliFV!$AO$7+MAX(0,180-AJ3301)+4)</f>
        <v>110</v>
      </c>
    </row>
    <row r="3302" spans="35:37" x14ac:dyDescent="0.3">
      <c r="AI3302" s="32">
        <f t="shared" si="89"/>
        <v>45429.458333325332</v>
      </c>
      <c r="AJ3302" s="33">
        <v>81.900000000000006</v>
      </c>
      <c r="AK3302" s="33">
        <f>MIN(CalcoliFV!$AN$7,CalcoliFV!$AO$7+MAX(0,180-AJ3302)+4)</f>
        <v>110</v>
      </c>
    </row>
    <row r="3303" spans="35:37" x14ac:dyDescent="0.3">
      <c r="AI3303" s="32">
        <f t="shared" si="89"/>
        <v>45429.499999991996</v>
      </c>
      <c r="AJ3303" s="33">
        <v>59.67</v>
      </c>
      <c r="AK3303" s="33">
        <f>MIN(CalcoliFV!$AN$7,CalcoliFV!$AO$7+MAX(0,180-AJ3303)+4)</f>
        <v>110</v>
      </c>
    </row>
    <row r="3304" spans="35:37" x14ac:dyDescent="0.3">
      <c r="AI3304" s="32">
        <f t="shared" si="89"/>
        <v>45429.541666658661</v>
      </c>
      <c r="AJ3304" s="33">
        <v>45.501010000000001</v>
      </c>
      <c r="AK3304" s="33">
        <f>MIN(CalcoliFV!$AN$7,CalcoliFV!$AO$7+MAX(0,180-AJ3304)+4)</f>
        <v>110</v>
      </c>
    </row>
    <row r="3305" spans="35:37" x14ac:dyDescent="0.3">
      <c r="AI3305" s="32">
        <f t="shared" si="89"/>
        <v>45429.583333325325</v>
      </c>
      <c r="AJ3305" s="33">
        <v>54.478740000000002</v>
      </c>
      <c r="AK3305" s="33">
        <f>MIN(CalcoliFV!$AN$7,CalcoliFV!$AO$7+MAX(0,180-AJ3305)+4)</f>
        <v>110</v>
      </c>
    </row>
    <row r="3306" spans="35:37" x14ac:dyDescent="0.3">
      <c r="AI3306" s="32">
        <f t="shared" si="89"/>
        <v>45429.624999991989</v>
      </c>
      <c r="AJ3306" s="33">
        <v>60.008920000000003</v>
      </c>
      <c r="AK3306" s="33">
        <f>MIN(CalcoliFV!$AN$7,CalcoliFV!$AO$7+MAX(0,180-AJ3306)+4)</f>
        <v>110</v>
      </c>
    </row>
    <row r="3307" spans="35:37" x14ac:dyDescent="0.3">
      <c r="AI3307" s="32">
        <f t="shared" si="89"/>
        <v>45429.666666658653</v>
      </c>
      <c r="AJ3307" s="33">
        <v>76.2</v>
      </c>
      <c r="AK3307" s="33">
        <f>MIN(CalcoliFV!$AN$7,CalcoliFV!$AO$7+MAX(0,180-AJ3307)+4)</f>
        <v>110</v>
      </c>
    </row>
    <row r="3308" spans="35:37" x14ac:dyDescent="0.3">
      <c r="AI3308" s="32">
        <f t="shared" si="89"/>
        <v>45429.708333325318</v>
      </c>
      <c r="AJ3308" s="33">
        <v>89.280990000000003</v>
      </c>
      <c r="AK3308" s="33">
        <f>MIN(CalcoliFV!$AN$7,CalcoliFV!$AO$7+MAX(0,180-AJ3308)+4)</f>
        <v>110</v>
      </c>
    </row>
    <row r="3309" spans="35:37" x14ac:dyDescent="0.3">
      <c r="AI3309" s="32">
        <f t="shared" si="89"/>
        <v>45429.749999991982</v>
      </c>
      <c r="AJ3309" s="33">
        <v>98.72</v>
      </c>
      <c r="AK3309" s="33">
        <f>MIN(CalcoliFV!$AN$7,CalcoliFV!$AO$7+MAX(0,180-AJ3309)+4)</f>
        <v>110</v>
      </c>
    </row>
    <row r="3310" spans="35:37" x14ac:dyDescent="0.3">
      <c r="AI3310" s="32">
        <f t="shared" si="89"/>
        <v>45429.791666658646</v>
      </c>
      <c r="AJ3310" s="33">
        <v>131.6</v>
      </c>
      <c r="AK3310" s="33">
        <f>MIN(CalcoliFV!$AN$7,CalcoliFV!$AO$7+MAX(0,180-AJ3310)+4)</f>
        <v>110</v>
      </c>
    </row>
    <row r="3311" spans="35:37" x14ac:dyDescent="0.3">
      <c r="AI3311" s="32">
        <f t="shared" si="89"/>
        <v>45429.83333332531</v>
      </c>
      <c r="AJ3311" s="33">
        <v>139.63999999999999</v>
      </c>
      <c r="AK3311" s="33">
        <f>MIN(CalcoliFV!$AN$7,CalcoliFV!$AO$7+MAX(0,180-AJ3311)+4)</f>
        <v>110</v>
      </c>
    </row>
    <row r="3312" spans="35:37" x14ac:dyDescent="0.3">
      <c r="AI3312" s="32">
        <f t="shared" si="89"/>
        <v>45429.874999991975</v>
      </c>
      <c r="AJ3312" s="33">
        <v>128.4</v>
      </c>
      <c r="AK3312" s="33">
        <f>MIN(CalcoliFV!$AN$7,CalcoliFV!$AO$7+MAX(0,180-AJ3312)+4)</f>
        <v>110</v>
      </c>
    </row>
    <row r="3313" spans="35:37" x14ac:dyDescent="0.3">
      <c r="AI3313" s="32">
        <f t="shared" si="89"/>
        <v>45429.916666658639</v>
      </c>
      <c r="AJ3313" s="33">
        <v>102.03</v>
      </c>
      <c r="AK3313" s="33">
        <f>MIN(CalcoliFV!$AN$7,CalcoliFV!$AO$7+MAX(0,180-AJ3313)+4)</f>
        <v>110</v>
      </c>
    </row>
    <row r="3314" spans="35:37" x14ac:dyDescent="0.3">
      <c r="AI3314" s="32">
        <f t="shared" si="89"/>
        <v>45429.958333325303</v>
      </c>
      <c r="AJ3314" s="33">
        <v>100.86</v>
      </c>
      <c r="AK3314" s="33">
        <f>MIN(CalcoliFV!$AN$7,CalcoliFV!$AO$7+MAX(0,180-AJ3314)+4)</f>
        <v>110</v>
      </c>
    </row>
    <row r="3315" spans="35:37" x14ac:dyDescent="0.3">
      <c r="AI3315" s="32">
        <f t="shared" si="89"/>
        <v>45429.999999991967</v>
      </c>
      <c r="AJ3315" s="33">
        <v>101.01</v>
      </c>
      <c r="AK3315" s="33">
        <f>MIN(CalcoliFV!$AN$7,CalcoliFV!$AO$7+MAX(0,180-AJ3315)+4)</f>
        <v>110</v>
      </c>
    </row>
    <row r="3316" spans="35:37" x14ac:dyDescent="0.3">
      <c r="AI3316" s="32">
        <f t="shared" si="89"/>
        <v>45430.041666658632</v>
      </c>
      <c r="AJ3316" s="33">
        <v>96.1</v>
      </c>
      <c r="AK3316" s="33">
        <f>MIN(CalcoliFV!$AN$7,CalcoliFV!$AO$7+MAX(0,180-AJ3316)+4)</f>
        <v>110</v>
      </c>
    </row>
    <row r="3317" spans="35:37" x14ac:dyDescent="0.3">
      <c r="AI3317" s="32">
        <f t="shared" si="89"/>
        <v>45430.083333325296</v>
      </c>
      <c r="AJ3317" s="33">
        <v>91.83</v>
      </c>
      <c r="AK3317" s="33">
        <f>MIN(CalcoliFV!$AN$7,CalcoliFV!$AO$7+MAX(0,180-AJ3317)+4)</f>
        <v>110</v>
      </c>
    </row>
    <row r="3318" spans="35:37" x14ac:dyDescent="0.3">
      <c r="AI3318" s="32">
        <f t="shared" si="89"/>
        <v>45430.12499999196</v>
      </c>
      <c r="AJ3318" s="33">
        <v>87.44</v>
      </c>
      <c r="AK3318" s="33">
        <f>MIN(CalcoliFV!$AN$7,CalcoliFV!$AO$7+MAX(0,180-AJ3318)+4)</f>
        <v>110</v>
      </c>
    </row>
    <row r="3319" spans="35:37" x14ac:dyDescent="0.3">
      <c r="AI3319" s="32">
        <f t="shared" si="89"/>
        <v>45430.166666658624</v>
      </c>
      <c r="AJ3319" s="33">
        <v>87.44</v>
      </c>
      <c r="AK3319" s="33">
        <f>MIN(CalcoliFV!$AN$7,CalcoliFV!$AO$7+MAX(0,180-AJ3319)+4)</f>
        <v>110</v>
      </c>
    </row>
    <row r="3320" spans="35:37" x14ac:dyDescent="0.3">
      <c r="AI3320" s="32">
        <f t="shared" si="89"/>
        <v>45430.208333325289</v>
      </c>
      <c r="AJ3320" s="33">
        <v>90</v>
      </c>
      <c r="AK3320" s="33">
        <f>MIN(CalcoliFV!$AN$7,CalcoliFV!$AO$7+MAX(0,180-AJ3320)+4)</f>
        <v>110</v>
      </c>
    </row>
    <row r="3321" spans="35:37" x14ac:dyDescent="0.3">
      <c r="AI3321" s="32">
        <f t="shared" si="89"/>
        <v>45430.249999991953</v>
      </c>
      <c r="AJ3321" s="33">
        <v>94.29</v>
      </c>
      <c r="AK3321" s="33">
        <f>MIN(CalcoliFV!$AN$7,CalcoliFV!$AO$7+MAX(0,180-AJ3321)+4)</f>
        <v>110</v>
      </c>
    </row>
    <row r="3322" spans="35:37" x14ac:dyDescent="0.3">
      <c r="AI3322" s="32">
        <f t="shared" si="89"/>
        <v>45430.291666658617</v>
      </c>
      <c r="AJ3322" s="33">
        <v>97.73</v>
      </c>
      <c r="AK3322" s="33">
        <f>MIN(CalcoliFV!$AN$7,CalcoliFV!$AO$7+MAX(0,180-AJ3322)+4)</f>
        <v>110</v>
      </c>
    </row>
    <row r="3323" spans="35:37" x14ac:dyDescent="0.3">
      <c r="AI3323" s="32">
        <f t="shared" si="89"/>
        <v>45430.333333325281</v>
      </c>
      <c r="AJ3323" s="33">
        <v>96.88</v>
      </c>
      <c r="AK3323" s="33">
        <f>MIN(CalcoliFV!$AN$7,CalcoliFV!$AO$7+MAX(0,180-AJ3323)+4)</f>
        <v>110</v>
      </c>
    </row>
    <row r="3324" spans="35:37" x14ac:dyDescent="0.3">
      <c r="AI3324" s="32">
        <f t="shared" si="89"/>
        <v>45430.374999991946</v>
      </c>
      <c r="AJ3324" s="33">
        <v>81.819999999999993</v>
      </c>
      <c r="AK3324" s="33">
        <f>MIN(CalcoliFV!$AN$7,CalcoliFV!$AO$7+MAX(0,180-AJ3324)+4)</f>
        <v>110</v>
      </c>
    </row>
    <row r="3325" spans="35:37" x14ac:dyDescent="0.3">
      <c r="AI3325" s="32">
        <f t="shared" si="89"/>
        <v>45430.41666665861</v>
      </c>
      <c r="AJ3325" s="33">
        <v>78.22</v>
      </c>
      <c r="AK3325" s="33">
        <f>MIN(CalcoliFV!$AN$7,CalcoliFV!$AO$7+MAX(0,180-AJ3325)+4)</f>
        <v>110</v>
      </c>
    </row>
    <row r="3326" spans="35:37" x14ac:dyDescent="0.3">
      <c r="AI3326" s="32">
        <f t="shared" si="89"/>
        <v>45430.458333325274</v>
      </c>
      <c r="AJ3326" s="33">
        <v>90.1</v>
      </c>
      <c r="AK3326" s="33">
        <f>MIN(CalcoliFV!$AN$7,CalcoliFV!$AO$7+MAX(0,180-AJ3326)+4)</f>
        <v>110</v>
      </c>
    </row>
    <row r="3327" spans="35:37" x14ac:dyDescent="0.3">
      <c r="AI3327" s="32">
        <f t="shared" si="89"/>
        <v>45430.499999991938</v>
      </c>
      <c r="AJ3327" s="33">
        <v>78.959999999999994</v>
      </c>
      <c r="AK3327" s="33">
        <f>MIN(CalcoliFV!$AN$7,CalcoliFV!$AO$7+MAX(0,180-AJ3327)+4)</f>
        <v>110</v>
      </c>
    </row>
    <row r="3328" spans="35:37" x14ac:dyDescent="0.3">
      <c r="AI3328" s="32">
        <f t="shared" si="89"/>
        <v>45430.541666658602</v>
      </c>
      <c r="AJ3328" s="33">
        <v>61.73</v>
      </c>
      <c r="AK3328" s="33">
        <f>MIN(CalcoliFV!$AN$7,CalcoliFV!$AO$7+MAX(0,180-AJ3328)+4)</f>
        <v>110</v>
      </c>
    </row>
    <row r="3329" spans="35:37" x14ac:dyDescent="0.3">
      <c r="AI3329" s="32">
        <f t="shared" si="89"/>
        <v>45430.583333325267</v>
      </c>
      <c r="AJ3329" s="33">
        <v>64.48</v>
      </c>
      <c r="AK3329" s="33">
        <f>MIN(CalcoliFV!$AN$7,CalcoliFV!$AO$7+MAX(0,180-AJ3329)+4)</f>
        <v>110</v>
      </c>
    </row>
    <row r="3330" spans="35:37" x14ac:dyDescent="0.3">
      <c r="AI3330" s="32">
        <f t="shared" si="89"/>
        <v>45430.624999991931</v>
      </c>
      <c r="AJ3330" s="33">
        <v>75.61</v>
      </c>
      <c r="AK3330" s="33">
        <f>MIN(CalcoliFV!$AN$7,CalcoliFV!$AO$7+MAX(0,180-AJ3330)+4)</f>
        <v>110</v>
      </c>
    </row>
    <row r="3331" spans="35:37" x14ac:dyDescent="0.3">
      <c r="AI3331" s="32">
        <f t="shared" si="89"/>
        <v>45430.666666658595</v>
      </c>
      <c r="AJ3331" s="33">
        <v>93.46</v>
      </c>
      <c r="AK3331" s="33">
        <f>MIN(CalcoliFV!$AN$7,CalcoliFV!$AO$7+MAX(0,180-AJ3331)+4)</f>
        <v>110</v>
      </c>
    </row>
    <row r="3332" spans="35:37" x14ac:dyDescent="0.3">
      <c r="AI3332" s="32">
        <f t="shared" si="89"/>
        <v>45430.708333325259</v>
      </c>
      <c r="AJ3332" s="33">
        <v>93.25</v>
      </c>
      <c r="AK3332" s="33">
        <f>MIN(CalcoliFV!$AN$7,CalcoliFV!$AO$7+MAX(0,180-AJ3332)+4)</f>
        <v>110</v>
      </c>
    </row>
    <row r="3333" spans="35:37" x14ac:dyDescent="0.3">
      <c r="AI3333" s="32">
        <f t="shared" ref="AI3333:AI3396" si="90">AI3332+1/24</f>
        <v>45430.749999991924</v>
      </c>
      <c r="AJ3333" s="33">
        <v>104.1589</v>
      </c>
      <c r="AK3333" s="33">
        <f>MIN(CalcoliFV!$AN$7,CalcoliFV!$AO$7+MAX(0,180-AJ3333)+4)</f>
        <v>110</v>
      </c>
    </row>
    <row r="3334" spans="35:37" x14ac:dyDescent="0.3">
      <c r="AI3334" s="32">
        <f t="shared" si="90"/>
        <v>45430.791666658588</v>
      </c>
      <c r="AJ3334" s="33">
        <v>127.05</v>
      </c>
      <c r="AK3334" s="33">
        <f>MIN(CalcoliFV!$AN$7,CalcoliFV!$AO$7+MAX(0,180-AJ3334)+4)</f>
        <v>110</v>
      </c>
    </row>
    <row r="3335" spans="35:37" x14ac:dyDescent="0.3">
      <c r="AI3335" s="32">
        <f t="shared" si="90"/>
        <v>45430.833333325252</v>
      </c>
      <c r="AJ3335" s="33">
        <v>135</v>
      </c>
      <c r="AK3335" s="33">
        <f>MIN(CalcoliFV!$AN$7,CalcoliFV!$AO$7+MAX(0,180-AJ3335)+4)</f>
        <v>110</v>
      </c>
    </row>
    <row r="3336" spans="35:37" x14ac:dyDescent="0.3">
      <c r="AI3336" s="32">
        <f t="shared" si="90"/>
        <v>45430.874999991916</v>
      </c>
      <c r="AJ3336" s="33">
        <v>118</v>
      </c>
      <c r="AK3336" s="33">
        <f>MIN(CalcoliFV!$AN$7,CalcoliFV!$AO$7+MAX(0,180-AJ3336)+4)</f>
        <v>110</v>
      </c>
    </row>
    <row r="3337" spans="35:37" x14ac:dyDescent="0.3">
      <c r="AI3337" s="32">
        <f t="shared" si="90"/>
        <v>45430.916666658581</v>
      </c>
      <c r="AJ3337" s="33">
        <v>98.84</v>
      </c>
      <c r="AK3337" s="33">
        <f>MIN(CalcoliFV!$AN$7,CalcoliFV!$AO$7+MAX(0,180-AJ3337)+4)</f>
        <v>110</v>
      </c>
    </row>
    <row r="3338" spans="35:37" x14ac:dyDescent="0.3">
      <c r="AI3338" s="32">
        <f t="shared" si="90"/>
        <v>45430.958333325245</v>
      </c>
      <c r="AJ3338" s="33">
        <v>95</v>
      </c>
      <c r="AK3338" s="33">
        <f>MIN(CalcoliFV!$AN$7,CalcoliFV!$AO$7+MAX(0,180-AJ3338)+4)</f>
        <v>110</v>
      </c>
    </row>
    <row r="3339" spans="35:37" x14ac:dyDescent="0.3">
      <c r="AI3339" s="32">
        <f t="shared" si="90"/>
        <v>45430.999999991909</v>
      </c>
      <c r="AJ3339" s="33">
        <v>99</v>
      </c>
      <c r="AK3339" s="33">
        <f>MIN(CalcoliFV!$AN$7,CalcoliFV!$AO$7+MAX(0,180-AJ3339)+4)</f>
        <v>110</v>
      </c>
    </row>
    <row r="3340" spans="35:37" x14ac:dyDescent="0.3">
      <c r="AI3340" s="32">
        <f t="shared" si="90"/>
        <v>45431.041666658573</v>
      </c>
      <c r="AJ3340" s="33">
        <v>92</v>
      </c>
      <c r="AK3340" s="33">
        <f>MIN(CalcoliFV!$AN$7,CalcoliFV!$AO$7+MAX(0,180-AJ3340)+4)</f>
        <v>110</v>
      </c>
    </row>
    <row r="3341" spans="35:37" x14ac:dyDescent="0.3">
      <c r="AI3341" s="32">
        <f t="shared" si="90"/>
        <v>45431.083333325238</v>
      </c>
      <c r="AJ3341" s="33">
        <v>85.152349999999998</v>
      </c>
      <c r="AK3341" s="33">
        <f>MIN(CalcoliFV!$AN$7,CalcoliFV!$AO$7+MAX(0,180-AJ3341)+4)</f>
        <v>110</v>
      </c>
    </row>
    <row r="3342" spans="35:37" x14ac:dyDescent="0.3">
      <c r="AI3342" s="32">
        <f t="shared" si="90"/>
        <v>45431.124999991902</v>
      </c>
      <c r="AJ3342" s="33">
        <v>83.220579999999998</v>
      </c>
      <c r="AK3342" s="33">
        <f>MIN(CalcoliFV!$AN$7,CalcoliFV!$AO$7+MAX(0,180-AJ3342)+4)</f>
        <v>110</v>
      </c>
    </row>
    <row r="3343" spans="35:37" x14ac:dyDescent="0.3">
      <c r="AI3343" s="32">
        <f t="shared" si="90"/>
        <v>45431.166666658566</v>
      </c>
      <c r="AJ3343" s="33">
        <v>82.224620000000002</v>
      </c>
      <c r="AK3343" s="33">
        <f>MIN(CalcoliFV!$AN$7,CalcoliFV!$AO$7+MAX(0,180-AJ3343)+4)</f>
        <v>110</v>
      </c>
    </row>
    <row r="3344" spans="35:37" x14ac:dyDescent="0.3">
      <c r="AI3344" s="32">
        <f t="shared" si="90"/>
        <v>45431.20833332523</v>
      </c>
      <c r="AJ3344" s="33">
        <v>84</v>
      </c>
      <c r="AK3344" s="33">
        <f>MIN(CalcoliFV!$AN$7,CalcoliFV!$AO$7+MAX(0,180-AJ3344)+4)</f>
        <v>110</v>
      </c>
    </row>
    <row r="3345" spans="35:37" x14ac:dyDescent="0.3">
      <c r="AI3345" s="32">
        <f t="shared" si="90"/>
        <v>45431.249999991895</v>
      </c>
      <c r="AJ3345" s="33">
        <v>75.45</v>
      </c>
      <c r="AK3345" s="33">
        <f>MIN(CalcoliFV!$AN$7,CalcoliFV!$AO$7+MAX(0,180-AJ3345)+4)</f>
        <v>110</v>
      </c>
    </row>
    <row r="3346" spans="35:37" x14ac:dyDescent="0.3">
      <c r="AI3346" s="32">
        <f t="shared" si="90"/>
        <v>45431.291666658559</v>
      </c>
      <c r="AJ3346" s="33">
        <v>71.950419999999994</v>
      </c>
      <c r="AK3346" s="33">
        <f>MIN(CalcoliFV!$AN$7,CalcoliFV!$AO$7+MAX(0,180-AJ3346)+4)</f>
        <v>110</v>
      </c>
    </row>
    <row r="3347" spans="35:37" x14ac:dyDescent="0.3">
      <c r="AI3347" s="32">
        <f t="shared" si="90"/>
        <v>45431.333333325223</v>
      </c>
      <c r="AJ3347" s="33">
        <v>80</v>
      </c>
      <c r="AK3347" s="33">
        <f>MIN(CalcoliFV!$AN$7,CalcoliFV!$AO$7+MAX(0,180-AJ3347)+4)</f>
        <v>110</v>
      </c>
    </row>
    <row r="3348" spans="35:37" x14ac:dyDescent="0.3">
      <c r="AI3348" s="32">
        <f t="shared" si="90"/>
        <v>45431.374999991887</v>
      </c>
      <c r="AJ3348" s="33">
        <v>76</v>
      </c>
      <c r="AK3348" s="33">
        <f>MIN(CalcoliFV!$AN$7,CalcoliFV!$AO$7+MAX(0,180-AJ3348)+4)</f>
        <v>110</v>
      </c>
    </row>
    <row r="3349" spans="35:37" x14ac:dyDescent="0.3">
      <c r="AI3349" s="32">
        <f t="shared" si="90"/>
        <v>45431.416666658552</v>
      </c>
      <c r="AJ3349" s="33">
        <v>69</v>
      </c>
      <c r="AK3349" s="33">
        <f>MIN(CalcoliFV!$AN$7,CalcoliFV!$AO$7+MAX(0,180-AJ3349)+4)</f>
        <v>110</v>
      </c>
    </row>
    <row r="3350" spans="35:37" x14ac:dyDescent="0.3">
      <c r="AI3350" s="32">
        <f t="shared" si="90"/>
        <v>45431.458333325216</v>
      </c>
      <c r="AJ3350" s="33">
        <v>90.73</v>
      </c>
      <c r="AK3350" s="33">
        <f>MIN(CalcoliFV!$AN$7,CalcoliFV!$AO$7+MAX(0,180-AJ3350)+4)</f>
        <v>110</v>
      </c>
    </row>
    <row r="3351" spans="35:37" x14ac:dyDescent="0.3">
      <c r="AI3351" s="32">
        <f t="shared" si="90"/>
        <v>45431.49999999188</v>
      </c>
      <c r="AJ3351" s="33">
        <v>85</v>
      </c>
      <c r="AK3351" s="33">
        <f>MIN(CalcoliFV!$AN$7,CalcoliFV!$AO$7+MAX(0,180-AJ3351)+4)</f>
        <v>110</v>
      </c>
    </row>
    <row r="3352" spans="35:37" x14ac:dyDescent="0.3">
      <c r="AI3352" s="32">
        <f t="shared" si="90"/>
        <v>45431.541666658544</v>
      </c>
      <c r="AJ3352" s="33">
        <v>70</v>
      </c>
      <c r="AK3352" s="33">
        <f>MIN(CalcoliFV!$AN$7,CalcoliFV!$AO$7+MAX(0,180-AJ3352)+4)</f>
        <v>110</v>
      </c>
    </row>
    <row r="3353" spans="35:37" x14ac:dyDescent="0.3">
      <c r="AI3353" s="32">
        <f t="shared" si="90"/>
        <v>45431.583333325209</v>
      </c>
      <c r="AJ3353" s="33">
        <v>70</v>
      </c>
      <c r="AK3353" s="33">
        <f>MIN(CalcoliFV!$AN$7,CalcoliFV!$AO$7+MAX(0,180-AJ3353)+4)</f>
        <v>110</v>
      </c>
    </row>
    <row r="3354" spans="35:37" x14ac:dyDescent="0.3">
      <c r="AI3354" s="32">
        <f t="shared" si="90"/>
        <v>45431.624999991873</v>
      </c>
      <c r="AJ3354" s="33">
        <v>63.65</v>
      </c>
      <c r="AK3354" s="33">
        <f>MIN(CalcoliFV!$AN$7,CalcoliFV!$AO$7+MAX(0,180-AJ3354)+4)</f>
        <v>110</v>
      </c>
    </row>
    <row r="3355" spans="35:37" x14ac:dyDescent="0.3">
      <c r="AI3355" s="32">
        <f t="shared" si="90"/>
        <v>45431.666666658537</v>
      </c>
      <c r="AJ3355" s="33">
        <v>90</v>
      </c>
      <c r="AK3355" s="33">
        <f>MIN(CalcoliFV!$AN$7,CalcoliFV!$AO$7+MAX(0,180-AJ3355)+4)</f>
        <v>110</v>
      </c>
    </row>
    <row r="3356" spans="35:37" x14ac:dyDescent="0.3">
      <c r="AI3356" s="32">
        <f t="shared" si="90"/>
        <v>45431.708333325201</v>
      </c>
      <c r="AJ3356" s="33">
        <v>85</v>
      </c>
      <c r="AK3356" s="33">
        <f>MIN(CalcoliFV!$AN$7,CalcoliFV!$AO$7+MAX(0,180-AJ3356)+4)</f>
        <v>110</v>
      </c>
    </row>
    <row r="3357" spans="35:37" x14ac:dyDescent="0.3">
      <c r="AI3357" s="32">
        <f t="shared" si="90"/>
        <v>45431.749999991865</v>
      </c>
      <c r="AJ3357" s="33">
        <v>98</v>
      </c>
      <c r="AK3357" s="33">
        <f>MIN(CalcoliFV!$AN$7,CalcoliFV!$AO$7+MAX(0,180-AJ3357)+4)</f>
        <v>110</v>
      </c>
    </row>
    <row r="3358" spans="35:37" x14ac:dyDescent="0.3">
      <c r="AI3358" s="32">
        <f t="shared" si="90"/>
        <v>45431.79166665853</v>
      </c>
      <c r="AJ3358" s="33">
        <v>117.94</v>
      </c>
      <c r="AK3358" s="33">
        <f>MIN(CalcoliFV!$AN$7,CalcoliFV!$AO$7+MAX(0,180-AJ3358)+4)</f>
        <v>110</v>
      </c>
    </row>
    <row r="3359" spans="35:37" x14ac:dyDescent="0.3">
      <c r="AI3359" s="32">
        <f t="shared" si="90"/>
        <v>45431.833333325194</v>
      </c>
      <c r="AJ3359" s="33">
        <v>129.50979000000001</v>
      </c>
      <c r="AK3359" s="33">
        <f>MIN(CalcoliFV!$AN$7,CalcoliFV!$AO$7+MAX(0,180-AJ3359)+4)</f>
        <v>110</v>
      </c>
    </row>
    <row r="3360" spans="35:37" x14ac:dyDescent="0.3">
      <c r="AI3360" s="32">
        <f t="shared" si="90"/>
        <v>45431.874999991858</v>
      </c>
      <c r="AJ3360" s="33">
        <v>124.31</v>
      </c>
      <c r="AK3360" s="33">
        <f>MIN(CalcoliFV!$AN$7,CalcoliFV!$AO$7+MAX(0,180-AJ3360)+4)</f>
        <v>110</v>
      </c>
    </row>
    <row r="3361" spans="35:37" x14ac:dyDescent="0.3">
      <c r="AI3361" s="32">
        <f t="shared" si="90"/>
        <v>45431.916666658522</v>
      </c>
      <c r="AJ3361" s="33">
        <v>109</v>
      </c>
      <c r="AK3361" s="33">
        <f>MIN(CalcoliFV!$AN$7,CalcoliFV!$AO$7+MAX(0,180-AJ3361)+4)</f>
        <v>110</v>
      </c>
    </row>
    <row r="3362" spans="35:37" x14ac:dyDescent="0.3">
      <c r="AI3362" s="32">
        <f t="shared" si="90"/>
        <v>45431.958333325187</v>
      </c>
      <c r="AJ3362" s="33">
        <v>100</v>
      </c>
      <c r="AK3362" s="33">
        <f>MIN(CalcoliFV!$AN$7,CalcoliFV!$AO$7+MAX(0,180-AJ3362)+4)</f>
        <v>110</v>
      </c>
    </row>
    <row r="3363" spans="35:37" x14ac:dyDescent="0.3">
      <c r="AI3363" s="32">
        <f t="shared" si="90"/>
        <v>45431.999999991851</v>
      </c>
      <c r="AJ3363" s="33">
        <v>91.46</v>
      </c>
      <c r="AK3363" s="33">
        <f>MIN(CalcoliFV!$AN$7,CalcoliFV!$AO$7+MAX(0,180-AJ3363)+4)</f>
        <v>110</v>
      </c>
    </row>
    <row r="3364" spans="35:37" x14ac:dyDescent="0.3">
      <c r="AI3364" s="32">
        <f t="shared" si="90"/>
        <v>45432.041666658515</v>
      </c>
      <c r="AJ3364" s="33">
        <v>87.36</v>
      </c>
      <c r="AK3364" s="33">
        <f>MIN(CalcoliFV!$AN$7,CalcoliFV!$AO$7+MAX(0,180-AJ3364)+4)</f>
        <v>110</v>
      </c>
    </row>
    <row r="3365" spans="35:37" x14ac:dyDescent="0.3">
      <c r="AI3365" s="32">
        <f t="shared" si="90"/>
        <v>45432.083333325179</v>
      </c>
      <c r="AJ3365" s="33">
        <v>82.148449999999997</v>
      </c>
      <c r="AK3365" s="33">
        <f>MIN(CalcoliFV!$AN$7,CalcoliFV!$AO$7+MAX(0,180-AJ3365)+4)</f>
        <v>110</v>
      </c>
    </row>
    <row r="3366" spans="35:37" x14ac:dyDescent="0.3">
      <c r="AI3366" s="32">
        <f t="shared" si="90"/>
        <v>45432.124999991844</v>
      </c>
      <c r="AJ3366" s="33">
        <v>81.675280000000001</v>
      </c>
      <c r="AK3366" s="33">
        <f>MIN(CalcoliFV!$AN$7,CalcoliFV!$AO$7+MAX(0,180-AJ3366)+4)</f>
        <v>110</v>
      </c>
    </row>
    <row r="3367" spans="35:37" x14ac:dyDescent="0.3">
      <c r="AI3367" s="32">
        <f t="shared" si="90"/>
        <v>45432.166666658508</v>
      </c>
      <c r="AJ3367" s="33">
        <v>83.727699999999999</v>
      </c>
      <c r="AK3367" s="33">
        <f>MIN(CalcoliFV!$AN$7,CalcoliFV!$AO$7+MAX(0,180-AJ3367)+4)</f>
        <v>110</v>
      </c>
    </row>
    <row r="3368" spans="35:37" x14ac:dyDescent="0.3">
      <c r="AI3368" s="32">
        <f t="shared" si="90"/>
        <v>45432.208333325172</v>
      </c>
      <c r="AJ3368" s="33">
        <v>89.045109999999994</v>
      </c>
      <c r="AK3368" s="33">
        <f>MIN(CalcoliFV!$AN$7,CalcoliFV!$AO$7+MAX(0,180-AJ3368)+4)</f>
        <v>110</v>
      </c>
    </row>
    <row r="3369" spans="35:37" x14ac:dyDescent="0.3">
      <c r="AI3369" s="32">
        <f t="shared" si="90"/>
        <v>45432.249999991836</v>
      </c>
      <c r="AJ3369" s="33">
        <v>101.82</v>
      </c>
      <c r="AK3369" s="33">
        <f>MIN(CalcoliFV!$AN$7,CalcoliFV!$AO$7+MAX(0,180-AJ3369)+4)</f>
        <v>110</v>
      </c>
    </row>
    <row r="3370" spans="35:37" x14ac:dyDescent="0.3">
      <c r="AI3370" s="32">
        <f t="shared" si="90"/>
        <v>45432.291666658501</v>
      </c>
      <c r="AJ3370" s="33">
        <v>115.21</v>
      </c>
      <c r="AK3370" s="33">
        <f>MIN(CalcoliFV!$AN$7,CalcoliFV!$AO$7+MAX(0,180-AJ3370)+4)</f>
        <v>110</v>
      </c>
    </row>
    <row r="3371" spans="35:37" x14ac:dyDescent="0.3">
      <c r="AI3371" s="32">
        <f t="shared" si="90"/>
        <v>45432.333333325165</v>
      </c>
      <c r="AJ3371" s="33">
        <v>119.29</v>
      </c>
      <c r="AK3371" s="33">
        <f>MIN(CalcoliFV!$AN$7,CalcoliFV!$AO$7+MAX(0,180-AJ3371)+4)</f>
        <v>110</v>
      </c>
    </row>
    <row r="3372" spans="35:37" x14ac:dyDescent="0.3">
      <c r="AI3372" s="32">
        <f t="shared" si="90"/>
        <v>45432.374999991829</v>
      </c>
      <c r="AJ3372" s="33">
        <v>109.42</v>
      </c>
      <c r="AK3372" s="33">
        <f>MIN(CalcoliFV!$AN$7,CalcoliFV!$AO$7+MAX(0,180-AJ3372)+4)</f>
        <v>110</v>
      </c>
    </row>
    <row r="3373" spans="35:37" x14ac:dyDescent="0.3">
      <c r="AI3373" s="32">
        <f t="shared" si="90"/>
        <v>45432.416666658493</v>
      </c>
      <c r="AJ3373" s="33">
        <v>98.49</v>
      </c>
      <c r="AK3373" s="33">
        <f>MIN(CalcoliFV!$AN$7,CalcoliFV!$AO$7+MAX(0,180-AJ3373)+4)</f>
        <v>110</v>
      </c>
    </row>
    <row r="3374" spans="35:37" x14ac:dyDescent="0.3">
      <c r="AI3374" s="32">
        <f t="shared" si="90"/>
        <v>45432.458333325158</v>
      </c>
      <c r="AJ3374" s="33">
        <v>93.83</v>
      </c>
      <c r="AK3374" s="33">
        <f>MIN(CalcoliFV!$AN$7,CalcoliFV!$AO$7+MAX(0,180-AJ3374)+4)</f>
        <v>110</v>
      </c>
    </row>
    <row r="3375" spans="35:37" x14ac:dyDescent="0.3">
      <c r="AI3375" s="32">
        <f t="shared" si="90"/>
        <v>45432.499999991822</v>
      </c>
      <c r="AJ3375" s="33">
        <v>82.6</v>
      </c>
      <c r="AK3375" s="33">
        <f>MIN(CalcoliFV!$AN$7,CalcoliFV!$AO$7+MAX(0,180-AJ3375)+4)</f>
        <v>110</v>
      </c>
    </row>
    <row r="3376" spans="35:37" x14ac:dyDescent="0.3">
      <c r="AI3376" s="32">
        <f t="shared" si="90"/>
        <v>45432.541666658486</v>
      </c>
      <c r="AJ3376" s="33">
        <v>82.6</v>
      </c>
      <c r="AK3376" s="33">
        <f>MIN(CalcoliFV!$AN$7,CalcoliFV!$AO$7+MAX(0,180-AJ3376)+4)</f>
        <v>110</v>
      </c>
    </row>
    <row r="3377" spans="35:37" x14ac:dyDescent="0.3">
      <c r="AI3377" s="32">
        <f t="shared" si="90"/>
        <v>45432.58333332515</v>
      </c>
      <c r="AJ3377" s="33">
        <v>94.2</v>
      </c>
      <c r="AK3377" s="33">
        <f>MIN(CalcoliFV!$AN$7,CalcoliFV!$AO$7+MAX(0,180-AJ3377)+4)</f>
        <v>110</v>
      </c>
    </row>
    <row r="3378" spans="35:37" x14ac:dyDescent="0.3">
      <c r="AI3378" s="32">
        <f t="shared" si="90"/>
        <v>45432.624999991815</v>
      </c>
      <c r="AJ3378" s="33">
        <v>95</v>
      </c>
      <c r="AK3378" s="33">
        <f>MIN(CalcoliFV!$AN$7,CalcoliFV!$AO$7+MAX(0,180-AJ3378)+4)</f>
        <v>110</v>
      </c>
    </row>
    <row r="3379" spans="35:37" x14ac:dyDescent="0.3">
      <c r="AI3379" s="32">
        <f t="shared" si="90"/>
        <v>45432.666666658479</v>
      </c>
      <c r="AJ3379" s="33">
        <v>95.47</v>
      </c>
      <c r="AK3379" s="33">
        <f>MIN(CalcoliFV!$AN$7,CalcoliFV!$AO$7+MAX(0,180-AJ3379)+4)</f>
        <v>110</v>
      </c>
    </row>
    <row r="3380" spans="35:37" x14ac:dyDescent="0.3">
      <c r="AI3380" s="32">
        <f t="shared" si="90"/>
        <v>45432.708333325143</v>
      </c>
      <c r="AJ3380" s="33">
        <v>102.5</v>
      </c>
      <c r="AK3380" s="33">
        <f>MIN(CalcoliFV!$AN$7,CalcoliFV!$AO$7+MAX(0,180-AJ3380)+4)</f>
        <v>110</v>
      </c>
    </row>
    <row r="3381" spans="35:37" x14ac:dyDescent="0.3">
      <c r="AI3381" s="32">
        <f t="shared" si="90"/>
        <v>45432.749999991807</v>
      </c>
      <c r="AJ3381" s="33">
        <v>104.86</v>
      </c>
      <c r="AK3381" s="33">
        <f>MIN(CalcoliFV!$AN$7,CalcoliFV!$AO$7+MAX(0,180-AJ3381)+4)</f>
        <v>110</v>
      </c>
    </row>
    <row r="3382" spans="35:37" x14ac:dyDescent="0.3">
      <c r="AI3382" s="32">
        <f t="shared" si="90"/>
        <v>45432.791666658472</v>
      </c>
      <c r="AJ3382" s="33">
        <v>131</v>
      </c>
      <c r="AK3382" s="33">
        <f>MIN(CalcoliFV!$AN$7,CalcoliFV!$AO$7+MAX(0,180-AJ3382)+4)</f>
        <v>110</v>
      </c>
    </row>
    <row r="3383" spans="35:37" x14ac:dyDescent="0.3">
      <c r="AI3383" s="32">
        <f t="shared" si="90"/>
        <v>45432.833333325136</v>
      </c>
      <c r="AJ3383" s="33">
        <v>142.44284999999999</v>
      </c>
      <c r="AK3383" s="33">
        <f>MIN(CalcoliFV!$AN$7,CalcoliFV!$AO$7+MAX(0,180-AJ3383)+4)</f>
        <v>110</v>
      </c>
    </row>
    <row r="3384" spans="35:37" x14ac:dyDescent="0.3">
      <c r="AI3384" s="32">
        <f t="shared" si="90"/>
        <v>45432.8749999918</v>
      </c>
      <c r="AJ3384" s="33">
        <v>123.35326999999999</v>
      </c>
      <c r="AK3384" s="33">
        <f>MIN(CalcoliFV!$AN$7,CalcoliFV!$AO$7+MAX(0,180-AJ3384)+4)</f>
        <v>110</v>
      </c>
    </row>
    <row r="3385" spans="35:37" x14ac:dyDescent="0.3">
      <c r="AI3385" s="32">
        <f t="shared" si="90"/>
        <v>45432.916666658464</v>
      </c>
      <c r="AJ3385" s="33">
        <v>101.07</v>
      </c>
      <c r="AK3385" s="33">
        <f>MIN(CalcoliFV!$AN$7,CalcoliFV!$AO$7+MAX(0,180-AJ3385)+4)</f>
        <v>110</v>
      </c>
    </row>
    <row r="3386" spans="35:37" x14ac:dyDescent="0.3">
      <c r="AI3386" s="32">
        <f t="shared" si="90"/>
        <v>45432.958333325128</v>
      </c>
      <c r="AJ3386" s="33">
        <v>95.46</v>
      </c>
      <c r="AK3386" s="33">
        <f>MIN(CalcoliFV!$AN$7,CalcoliFV!$AO$7+MAX(0,180-AJ3386)+4)</f>
        <v>110</v>
      </c>
    </row>
    <row r="3387" spans="35:37" x14ac:dyDescent="0.3">
      <c r="AI3387" s="32">
        <f t="shared" si="90"/>
        <v>45432.999999991793</v>
      </c>
      <c r="AJ3387" s="33">
        <v>97.1</v>
      </c>
      <c r="AK3387" s="33">
        <f>MIN(CalcoliFV!$AN$7,CalcoliFV!$AO$7+MAX(0,180-AJ3387)+4)</f>
        <v>110</v>
      </c>
    </row>
    <row r="3388" spans="35:37" x14ac:dyDescent="0.3">
      <c r="AI3388" s="32">
        <f t="shared" si="90"/>
        <v>45433.041666658457</v>
      </c>
      <c r="AJ3388" s="33">
        <v>89</v>
      </c>
      <c r="AK3388" s="33">
        <f>MIN(CalcoliFV!$AN$7,CalcoliFV!$AO$7+MAX(0,180-AJ3388)+4)</f>
        <v>110</v>
      </c>
    </row>
    <row r="3389" spans="35:37" x14ac:dyDescent="0.3">
      <c r="AI3389" s="32">
        <f t="shared" si="90"/>
        <v>45433.083333325121</v>
      </c>
      <c r="AJ3389" s="33">
        <v>78.78304</v>
      </c>
      <c r="AK3389" s="33">
        <f>MIN(CalcoliFV!$AN$7,CalcoliFV!$AO$7+MAX(0,180-AJ3389)+4)</f>
        <v>110</v>
      </c>
    </row>
    <row r="3390" spans="35:37" x14ac:dyDescent="0.3">
      <c r="AI3390" s="32">
        <f t="shared" si="90"/>
        <v>45433.124999991785</v>
      </c>
      <c r="AJ3390" s="33">
        <v>80.599999999999994</v>
      </c>
      <c r="AK3390" s="33">
        <f>MIN(CalcoliFV!$AN$7,CalcoliFV!$AO$7+MAX(0,180-AJ3390)+4)</f>
        <v>110</v>
      </c>
    </row>
    <row r="3391" spans="35:37" x14ac:dyDescent="0.3">
      <c r="AI3391" s="32">
        <f t="shared" si="90"/>
        <v>45433.16666665845</v>
      </c>
      <c r="AJ3391" s="33">
        <v>80.599999999999994</v>
      </c>
      <c r="AK3391" s="33">
        <f>MIN(CalcoliFV!$AN$7,CalcoliFV!$AO$7+MAX(0,180-AJ3391)+4)</f>
        <v>110</v>
      </c>
    </row>
    <row r="3392" spans="35:37" x14ac:dyDescent="0.3">
      <c r="AI3392" s="32">
        <f t="shared" si="90"/>
        <v>45433.208333325114</v>
      </c>
      <c r="AJ3392" s="33">
        <v>81.5</v>
      </c>
      <c r="AK3392" s="33">
        <f>MIN(CalcoliFV!$AN$7,CalcoliFV!$AO$7+MAX(0,180-AJ3392)+4)</f>
        <v>110</v>
      </c>
    </row>
    <row r="3393" spans="35:37" x14ac:dyDescent="0.3">
      <c r="AI3393" s="32">
        <f t="shared" si="90"/>
        <v>45433.249999991778</v>
      </c>
      <c r="AJ3393" s="33">
        <v>99.82</v>
      </c>
      <c r="AK3393" s="33">
        <f>MIN(CalcoliFV!$AN$7,CalcoliFV!$AO$7+MAX(0,180-AJ3393)+4)</f>
        <v>110</v>
      </c>
    </row>
    <row r="3394" spans="35:37" x14ac:dyDescent="0.3">
      <c r="AI3394" s="32">
        <f t="shared" si="90"/>
        <v>45433.291666658442</v>
      </c>
      <c r="AJ3394" s="33">
        <v>119.42</v>
      </c>
      <c r="AK3394" s="33">
        <f>MIN(CalcoliFV!$AN$7,CalcoliFV!$AO$7+MAX(0,180-AJ3394)+4)</f>
        <v>110</v>
      </c>
    </row>
    <row r="3395" spans="35:37" x14ac:dyDescent="0.3">
      <c r="AI3395" s="32">
        <f t="shared" si="90"/>
        <v>45433.333333325107</v>
      </c>
      <c r="AJ3395" s="33">
        <v>118.13</v>
      </c>
      <c r="AK3395" s="33">
        <f>MIN(CalcoliFV!$AN$7,CalcoliFV!$AO$7+MAX(0,180-AJ3395)+4)</f>
        <v>110</v>
      </c>
    </row>
    <row r="3396" spans="35:37" x14ac:dyDescent="0.3">
      <c r="AI3396" s="32">
        <f t="shared" si="90"/>
        <v>45433.374999991771</v>
      </c>
      <c r="AJ3396" s="33">
        <v>109.87</v>
      </c>
      <c r="AK3396" s="33">
        <f>MIN(CalcoliFV!$AN$7,CalcoliFV!$AO$7+MAX(0,180-AJ3396)+4)</f>
        <v>110</v>
      </c>
    </row>
    <row r="3397" spans="35:37" x14ac:dyDescent="0.3">
      <c r="AI3397" s="32">
        <f t="shared" ref="AI3397:AI3460" si="91">AI3396+1/24</f>
        <v>45433.416666658435</v>
      </c>
      <c r="AJ3397" s="33">
        <v>99.82</v>
      </c>
      <c r="AK3397" s="33">
        <f>MIN(CalcoliFV!$AN$7,CalcoliFV!$AO$7+MAX(0,180-AJ3397)+4)</f>
        <v>110</v>
      </c>
    </row>
    <row r="3398" spans="35:37" x14ac:dyDescent="0.3">
      <c r="AI3398" s="32">
        <f t="shared" si="91"/>
        <v>45433.458333325099</v>
      </c>
      <c r="AJ3398" s="33">
        <v>76.17</v>
      </c>
      <c r="AK3398" s="33">
        <f>MIN(CalcoliFV!$AN$7,CalcoliFV!$AO$7+MAX(0,180-AJ3398)+4)</f>
        <v>110</v>
      </c>
    </row>
    <row r="3399" spans="35:37" x14ac:dyDescent="0.3">
      <c r="AI3399" s="32">
        <f t="shared" si="91"/>
        <v>45433.499999991764</v>
      </c>
      <c r="AJ3399" s="33">
        <v>92.73</v>
      </c>
      <c r="AK3399" s="33">
        <f>MIN(CalcoliFV!$AN$7,CalcoliFV!$AO$7+MAX(0,180-AJ3399)+4)</f>
        <v>110</v>
      </c>
    </row>
    <row r="3400" spans="35:37" x14ac:dyDescent="0.3">
      <c r="AI3400" s="32">
        <f t="shared" si="91"/>
        <v>45433.541666658428</v>
      </c>
      <c r="AJ3400" s="33">
        <v>56.7</v>
      </c>
      <c r="AK3400" s="33">
        <f>MIN(CalcoliFV!$AN$7,CalcoliFV!$AO$7+MAX(0,180-AJ3400)+4)</f>
        <v>110</v>
      </c>
    </row>
    <row r="3401" spans="35:37" x14ac:dyDescent="0.3">
      <c r="AI3401" s="32">
        <f t="shared" si="91"/>
        <v>45433.583333325092</v>
      </c>
      <c r="AJ3401" s="33">
        <v>54.46</v>
      </c>
      <c r="AK3401" s="33">
        <f>MIN(CalcoliFV!$AN$7,CalcoliFV!$AO$7+MAX(0,180-AJ3401)+4)</f>
        <v>110</v>
      </c>
    </row>
    <row r="3402" spans="35:37" x14ac:dyDescent="0.3">
      <c r="AI3402" s="32">
        <f t="shared" si="91"/>
        <v>45433.624999991756</v>
      </c>
      <c r="AJ3402" s="33">
        <v>84</v>
      </c>
      <c r="AK3402" s="33">
        <f>MIN(CalcoliFV!$AN$7,CalcoliFV!$AO$7+MAX(0,180-AJ3402)+4)</f>
        <v>110</v>
      </c>
    </row>
    <row r="3403" spans="35:37" x14ac:dyDescent="0.3">
      <c r="AI3403" s="32">
        <f t="shared" si="91"/>
        <v>45433.666666658421</v>
      </c>
      <c r="AJ3403" s="33">
        <v>86.229830000000007</v>
      </c>
      <c r="AK3403" s="33">
        <f>MIN(CalcoliFV!$AN$7,CalcoliFV!$AO$7+MAX(0,180-AJ3403)+4)</f>
        <v>110</v>
      </c>
    </row>
    <row r="3404" spans="35:37" x14ac:dyDescent="0.3">
      <c r="AI3404" s="32">
        <f t="shared" si="91"/>
        <v>45433.708333325085</v>
      </c>
      <c r="AJ3404" s="33">
        <v>92.741420000000005</v>
      </c>
      <c r="AK3404" s="33">
        <f>MIN(CalcoliFV!$AN$7,CalcoliFV!$AO$7+MAX(0,180-AJ3404)+4)</f>
        <v>110</v>
      </c>
    </row>
    <row r="3405" spans="35:37" x14ac:dyDescent="0.3">
      <c r="AI3405" s="32">
        <f t="shared" si="91"/>
        <v>45433.749999991749</v>
      </c>
      <c r="AJ3405" s="33">
        <v>98.050510000000003</v>
      </c>
      <c r="AK3405" s="33">
        <f>MIN(CalcoliFV!$AN$7,CalcoliFV!$AO$7+MAX(0,180-AJ3405)+4)</f>
        <v>110</v>
      </c>
    </row>
    <row r="3406" spans="35:37" x14ac:dyDescent="0.3">
      <c r="AI3406" s="32">
        <f t="shared" si="91"/>
        <v>45433.791666658413</v>
      </c>
      <c r="AJ3406" s="33">
        <v>122.00248000000001</v>
      </c>
      <c r="AK3406" s="33">
        <f>MIN(CalcoliFV!$AN$7,CalcoliFV!$AO$7+MAX(0,180-AJ3406)+4)</f>
        <v>110</v>
      </c>
    </row>
    <row r="3407" spans="35:37" x14ac:dyDescent="0.3">
      <c r="AI3407" s="32">
        <f t="shared" si="91"/>
        <v>45433.833333325078</v>
      </c>
      <c r="AJ3407" s="33">
        <v>129.85</v>
      </c>
      <c r="AK3407" s="33">
        <f>MIN(CalcoliFV!$AN$7,CalcoliFV!$AO$7+MAX(0,180-AJ3407)+4)</f>
        <v>110</v>
      </c>
    </row>
    <row r="3408" spans="35:37" x14ac:dyDescent="0.3">
      <c r="AI3408" s="32">
        <f t="shared" si="91"/>
        <v>45433.874999991742</v>
      </c>
      <c r="AJ3408" s="33">
        <v>110.55897</v>
      </c>
      <c r="AK3408" s="33">
        <f>MIN(CalcoliFV!$AN$7,CalcoliFV!$AO$7+MAX(0,180-AJ3408)+4)</f>
        <v>110</v>
      </c>
    </row>
    <row r="3409" spans="35:37" x14ac:dyDescent="0.3">
      <c r="AI3409" s="32">
        <f t="shared" si="91"/>
        <v>45433.916666658406</v>
      </c>
      <c r="AJ3409" s="33">
        <v>97.1</v>
      </c>
      <c r="AK3409" s="33">
        <f>MIN(CalcoliFV!$AN$7,CalcoliFV!$AO$7+MAX(0,180-AJ3409)+4)</f>
        <v>110</v>
      </c>
    </row>
    <row r="3410" spans="35:37" x14ac:dyDescent="0.3">
      <c r="AI3410" s="32">
        <f t="shared" si="91"/>
        <v>45433.95833332507</v>
      </c>
      <c r="AJ3410" s="33">
        <v>90.45044</v>
      </c>
      <c r="AK3410" s="33">
        <f>MIN(CalcoliFV!$AN$7,CalcoliFV!$AO$7+MAX(0,180-AJ3410)+4)</f>
        <v>110</v>
      </c>
    </row>
    <row r="3411" spans="35:37" x14ac:dyDescent="0.3">
      <c r="AI3411" s="32">
        <f t="shared" si="91"/>
        <v>45433.999999991735</v>
      </c>
      <c r="AJ3411" s="33">
        <v>82.546350000000004</v>
      </c>
      <c r="AK3411" s="33">
        <f>MIN(CalcoliFV!$AN$7,CalcoliFV!$AO$7+MAX(0,180-AJ3411)+4)</f>
        <v>110</v>
      </c>
    </row>
    <row r="3412" spans="35:37" x14ac:dyDescent="0.3">
      <c r="AI3412" s="32">
        <f t="shared" si="91"/>
        <v>45434.041666658399</v>
      </c>
      <c r="AJ3412" s="33">
        <v>79.569999999999993</v>
      </c>
      <c r="AK3412" s="33">
        <f>MIN(CalcoliFV!$AN$7,CalcoliFV!$AO$7+MAX(0,180-AJ3412)+4)</f>
        <v>110</v>
      </c>
    </row>
    <row r="3413" spans="35:37" x14ac:dyDescent="0.3">
      <c r="AI3413" s="32">
        <f t="shared" si="91"/>
        <v>45434.083333325063</v>
      </c>
      <c r="AJ3413" s="33">
        <v>70.45</v>
      </c>
      <c r="AK3413" s="33">
        <f>MIN(CalcoliFV!$AN$7,CalcoliFV!$AO$7+MAX(0,180-AJ3413)+4)</f>
        <v>110</v>
      </c>
    </row>
    <row r="3414" spans="35:37" x14ac:dyDescent="0.3">
      <c r="AI3414" s="32">
        <f t="shared" si="91"/>
        <v>45434.124999991727</v>
      </c>
      <c r="AJ3414" s="33">
        <v>74.14</v>
      </c>
      <c r="AK3414" s="33">
        <f>MIN(CalcoliFV!$AN$7,CalcoliFV!$AO$7+MAX(0,180-AJ3414)+4)</f>
        <v>110</v>
      </c>
    </row>
    <row r="3415" spans="35:37" x14ac:dyDescent="0.3">
      <c r="AI3415" s="32">
        <f t="shared" si="91"/>
        <v>45434.166666658391</v>
      </c>
      <c r="AJ3415" s="33">
        <v>76.599999999999994</v>
      </c>
      <c r="AK3415" s="33">
        <f>MIN(CalcoliFV!$AN$7,CalcoliFV!$AO$7+MAX(0,180-AJ3415)+4)</f>
        <v>110</v>
      </c>
    </row>
    <row r="3416" spans="35:37" x14ac:dyDescent="0.3">
      <c r="AI3416" s="32">
        <f t="shared" si="91"/>
        <v>45434.208333325056</v>
      </c>
      <c r="AJ3416" s="33">
        <v>76.75</v>
      </c>
      <c r="AK3416" s="33">
        <f>MIN(CalcoliFV!$AN$7,CalcoliFV!$AO$7+MAX(0,180-AJ3416)+4)</f>
        <v>110</v>
      </c>
    </row>
    <row r="3417" spans="35:37" x14ac:dyDescent="0.3">
      <c r="AI3417" s="32">
        <f t="shared" si="91"/>
        <v>45434.24999999172</v>
      </c>
      <c r="AJ3417" s="33">
        <v>99.41</v>
      </c>
      <c r="AK3417" s="33">
        <f>MIN(CalcoliFV!$AN$7,CalcoliFV!$AO$7+MAX(0,180-AJ3417)+4)</f>
        <v>110</v>
      </c>
    </row>
    <row r="3418" spans="35:37" x14ac:dyDescent="0.3">
      <c r="AI3418" s="32">
        <f t="shared" si="91"/>
        <v>45434.291666658384</v>
      </c>
      <c r="AJ3418" s="33">
        <v>123.46</v>
      </c>
      <c r="AK3418" s="33">
        <f>MIN(CalcoliFV!$AN$7,CalcoliFV!$AO$7+MAX(0,180-AJ3418)+4)</f>
        <v>110</v>
      </c>
    </row>
    <row r="3419" spans="35:37" x14ac:dyDescent="0.3">
      <c r="AI3419" s="32">
        <f t="shared" si="91"/>
        <v>45434.333333325048</v>
      </c>
      <c r="AJ3419" s="33">
        <v>125.15</v>
      </c>
      <c r="AK3419" s="33">
        <f>MIN(CalcoliFV!$AN$7,CalcoliFV!$AO$7+MAX(0,180-AJ3419)+4)</f>
        <v>110</v>
      </c>
    </row>
    <row r="3420" spans="35:37" x14ac:dyDescent="0.3">
      <c r="AI3420" s="32">
        <f t="shared" si="91"/>
        <v>45434.374999991713</v>
      </c>
      <c r="AJ3420" s="33">
        <v>103.99</v>
      </c>
      <c r="AK3420" s="33">
        <f>MIN(CalcoliFV!$AN$7,CalcoliFV!$AO$7+MAX(0,180-AJ3420)+4)</f>
        <v>110</v>
      </c>
    </row>
    <row r="3421" spans="35:37" x14ac:dyDescent="0.3">
      <c r="AI3421" s="32">
        <f t="shared" si="91"/>
        <v>45434.416666658377</v>
      </c>
      <c r="AJ3421" s="33">
        <v>89.06</v>
      </c>
      <c r="AK3421" s="33">
        <f>MIN(CalcoliFV!$AN$7,CalcoliFV!$AO$7+MAX(0,180-AJ3421)+4)</f>
        <v>110</v>
      </c>
    </row>
    <row r="3422" spans="35:37" x14ac:dyDescent="0.3">
      <c r="AI3422" s="32">
        <f t="shared" si="91"/>
        <v>45434.458333325041</v>
      </c>
      <c r="AJ3422" s="33">
        <v>58.704619999999998</v>
      </c>
      <c r="AK3422" s="33">
        <f>MIN(CalcoliFV!$AN$7,CalcoliFV!$AO$7+MAX(0,180-AJ3422)+4)</f>
        <v>110</v>
      </c>
    </row>
    <row r="3423" spans="35:37" x14ac:dyDescent="0.3">
      <c r="AI3423" s="32">
        <f t="shared" si="91"/>
        <v>45434.499999991705</v>
      </c>
      <c r="AJ3423" s="33">
        <v>49</v>
      </c>
      <c r="AK3423" s="33">
        <f>MIN(CalcoliFV!$AN$7,CalcoliFV!$AO$7+MAX(0,180-AJ3423)+4)</f>
        <v>110</v>
      </c>
    </row>
    <row r="3424" spans="35:37" x14ac:dyDescent="0.3">
      <c r="AI3424" s="32">
        <f t="shared" si="91"/>
        <v>45434.54166665837</v>
      </c>
      <c r="AJ3424" s="33">
        <v>19.899999999999999</v>
      </c>
      <c r="AK3424" s="33">
        <f>MIN(CalcoliFV!$AN$7,CalcoliFV!$AO$7+MAX(0,180-AJ3424)+4)</f>
        <v>110</v>
      </c>
    </row>
    <row r="3425" spans="35:37" x14ac:dyDescent="0.3">
      <c r="AI3425" s="32">
        <f t="shared" si="91"/>
        <v>45434.583333325034</v>
      </c>
      <c r="AJ3425" s="33">
        <v>31</v>
      </c>
      <c r="AK3425" s="33">
        <f>MIN(CalcoliFV!$AN$7,CalcoliFV!$AO$7+MAX(0,180-AJ3425)+4)</f>
        <v>110</v>
      </c>
    </row>
    <row r="3426" spans="35:37" x14ac:dyDescent="0.3">
      <c r="AI3426" s="32">
        <f t="shared" si="91"/>
        <v>45434.624999991698</v>
      </c>
      <c r="AJ3426" s="33">
        <v>75</v>
      </c>
      <c r="AK3426" s="33">
        <f>MIN(CalcoliFV!$AN$7,CalcoliFV!$AO$7+MAX(0,180-AJ3426)+4)</f>
        <v>110</v>
      </c>
    </row>
    <row r="3427" spans="35:37" x14ac:dyDescent="0.3">
      <c r="AI3427" s="32">
        <f t="shared" si="91"/>
        <v>45434.666666658362</v>
      </c>
      <c r="AJ3427" s="33">
        <v>90.336349999999996</v>
      </c>
      <c r="AK3427" s="33">
        <f>MIN(CalcoliFV!$AN$7,CalcoliFV!$AO$7+MAX(0,180-AJ3427)+4)</f>
        <v>110</v>
      </c>
    </row>
    <row r="3428" spans="35:37" x14ac:dyDescent="0.3">
      <c r="AI3428" s="32">
        <f t="shared" si="91"/>
        <v>45434.708333325027</v>
      </c>
      <c r="AJ3428" s="33">
        <v>99.38</v>
      </c>
      <c r="AK3428" s="33">
        <f>MIN(CalcoliFV!$AN$7,CalcoliFV!$AO$7+MAX(0,180-AJ3428)+4)</f>
        <v>110</v>
      </c>
    </row>
    <row r="3429" spans="35:37" x14ac:dyDescent="0.3">
      <c r="AI3429" s="32">
        <f t="shared" si="91"/>
        <v>45434.749999991691</v>
      </c>
      <c r="AJ3429" s="33">
        <v>101.4</v>
      </c>
      <c r="AK3429" s="33">
        <f>MIN(CalcoliFV!$AN$7,CalcoliFV!$AO$7+MAX(0,180-AJ3429)+4)</f>
        <v>110</v>
      </c>
    </row>
    <row r="3430" spans="35:37" x14ac:dyDescent="0.3">
      <c r="AI3430" s="32">
        <f t="shared" si="91"/>
        <v>45434.791666658355</v>
      </c>
      <c r="AJ3430" s="33">
        <v>130</v>
      </c>
      <c r="AK3430" s="33">
        <f>MIN(CalcoliFV!$AN$7,CalcoliFV!$AO$7+MAX(0,180-AJ3430)+4)</f>
        <v>110</v>
      </c>
    </row>
    <row r="3431" spans="35:37" x14ac:dyDescent="0.3">
      <c r="AI3431" s="32">
        <f t="shared" si="91"/>
        <v>45434.833333325019</v>
      </c>
      <c r="AJ3431" s="33">
        <v>143.19999999999999</v>
      </c>
      <c r="AK3431" s="33">
        <f>MIN(CalcoliFV!$AN$7,CalcoliFV!$AO$7+MAX(0,180-AJ3431)+4)</f>
        <v>110</v>
      </c>
    </row>
    <row r="3432" spans="35:37" x14ac:dyDescent="0.3">
      <c r="AI3432" s="32">
        <f t="shared" si="91"/>
        <v>45434.874999991684</v>
      </c>
      <c r="AJ3432" s="33">
        <v>126.05906</v>
      </c>
      <c r="AK3432" s="33">
        <f>MIN(CalcoliFV!$AN$7,CalcoliFV!$AO$7+MAX(0,180-AJ3432)+4)</f>
        <v>110</v>
      </c>
    </row>
    <row r="3433" spans="35:37" x14ac:dyDescent="0.3">
      <c r="AI3433" s="32">
        <f t="shared" si="91"/>
        <v>45434.916666658348</v>
      </c>
      <c r="AJ3433" s="33">
        <v>103.67127000000001</v>
      </c>
      <c r="AK3433" s="33">
        <f>MIN(CalcoliFV!$AN$7,CalcoliFV!$AO$7+MAX(0,180-AJ3433)+4)</f>
        <v>110</v>
      </c>
    </row>
    <row r="3434" spans="35:37" x14ac:dyDescent="0.3">
      <c r="AI3434" s="32">
        <f t="shared" si="91"/>
        <v>45434.958333325012</v>
      </c>
      <c r="AJ3434" s="33">
        <v>97.1</v>
      </c>
      <c r="AK3434" s="33">
        <f>MIN(CalcoliFV!$AN$7,CalcoliFV!$AO$7+MAX(0,180-AJ3434)+4)</f>
        <v>110</v>
      </c>
    </row>
    <row r="3435" spans="35:37" x14ac:dyDescent="0.3">
      <c r="AI3435" s="32">
        <f t="shared" si="91"/>
        <v>45434.999999991676</v>
      </c>
      <c r="AJ3435" s="33">
        <v>91.903840000000002</v>
      </c>
      <c r="AK3435" s="33">
        <f>MIN(CalcoliFV!$AN$7,CalcoliFV!$AO$7+MAX(0,180-AJ3435)+4)</f>
        <v>110</v>
      </c>
    </row>
    <row r="3436" spans="35:37" x14ac:dyDescent="0.3">
      <c r="AI3436" s="32">
        <f t="shared" si="91"/>
        <v>45435.041666658341</v>
      </c>
      <c r="AJ3436" s="33">
        <v>90</v>
      </c>
      <c r="AK3436" s="33">
        <f>MIN(CalcoliFV!$AN$7,CalcoliFV!$AO$7+MAX(0,180-AJ3436)+4)</f>
        <v>110</v>
      </c>
    </row>
    <row r="3437" spans="35:37" x14ac:dyDescent="0.3">
      <c r="AI3437" s="32">
        <f t="shared" si="91"/>
        <v>45435.083333325005</v>
      </c>
      <c r="AJ3437" s="33">
        <v>85</v>
      </c>
      <c r="AK3437" s="33">
        <f>MIN(CalcoliFV!$AN$7,CalcoliFV!$AO$7+MAX(0,180-AJ3437)+4)</f>
        <v>110</v>
      </c>
    </row>
    <row r="3438" spans="35:37" x14ac:dyDescent="0.3">
      <c r="AI3438" s="32">
        <f t="shared" si="91"/>
        <v>45435.124999991669</v>
      </c>
      <c r="AJ3438" s="33">
        <v>86.710480000000004</v>
      </c>
      <c r="AK3438" s="33">
        <f>MIN(CalcoliFV!$AN$7,CalcoliFV!$AO$7+MAX(0,180-AJ3438)+4)</f>
        <v>110</v>
      </c>
    </row>
    <row r="3439" spans="35:37" x14ac:dyDescent="0.3">
      <c r="AI3439" s="32">
        <f t="shared" si="91"/>
        <v>45435.166666658333</v>
      </c>
      <c r="AJ3439" s="33">
        <v>88.6</v>
      </c>
      <c r="AK3439" s="33">
        <f>MIN(CalcoliFV!$AN$7,CalcoliFV!$AO$7+MAX(0,180-AJ3439)+4)</f>
        <v>110</v>
      </c>
    </row>
    <row r="3440" spans="35:37" x14ac:dyDescent="0.3">
      <c r="AI3440" s="32">
        <f t="shared" si="91"/>
        <v>45435.208333324998</v>
      </c>
      <c r="AJ3440" s="33">
        <v>90</v>
      </c>
      <c r="AK3440" s="33">
        <f>MIN(CalcoliFV!$AN$7,CalcoliFV!$AO$7+MAX(0,180-AJ3440)+4)</f>
        <v>110</v>
      </c>
    </row>
    <row r="3441" spans="35:37" x14ac:dyDescent="0.3">
      <c r="AI3441" s="32">
        <f t="shared" si="91"/>
        <v>45435.249999991662</v>
      </c>
      <c r="AJ3441" s="33">
        <v>109.19</v>
      </c>
      <c r="AK3441" s="33">
        <f>MIN(CalcoliFV!$AN$7,CalcoliFV!$AO$7+MAX(0,180-AJ3441)+4)</f>
        <v>110</v>
      </c>
    </row>
    <row r="3442" spans="35:37" x14ac:dyDescent="0.3">
      <c r="AI3442" s="32">
        <f t="shared" si="91"/>
        <v>45435.291666658326</v>
      </c>
      <c r="AJ3442" s="33">
        <v>144.5</v>
      </c>
      <c r="AK3442" s="33">
        <f>MIN(CalcoliFV!$AN$7,CalcoliFV!$AO$7+MAX(0,180-AJ3442)+4)</f>
        <v>109.5</v>
      </c>
    </row>
    <row r="3443" spans="35:37" x14ac:dyDescent="0.3">
      <c r="AI3443" s="32">
        <f t="shared" si="91"/>
        <v>45435.33333332499</v>
      </c>
      <c r="AJ3443" s="33">
        <v>142.51</v>
      </c>
      <c r="AK3443" s="33">
        <f>MIN(CalcoliFV!$AN$7,CalcoliFV!$AO$7+MAX(0,180-AJ3443)+4)</f>
        <v>110</v>
      </c>
    </row>
    <row r="3444" spans="35:37" x14ac:dyDescent="0.3">
      <c r="AI3444" s="32">
        <f t="shared" si="91"/>
        <v>45435.374999991654</v>
      </c>
      <c r="AJ3444" s="33">
        <v>111.52</v>
      </c>
      <c r="AK3444" s="33">
        <f>MIN(CalcoliFV!$AN$7,CalcoliFV!$AO$7+MAX(0,180-AJ3444)+4)</f>
        <v>110</v>
      </c>
    </row>
    <row r="3445" spans="35:37" x14ac:dyDescent="0.3">
      <c r="AI3445" s="32">
        <f t="shared" si="91"/>
        <v>45435.416666658319</v>
      </c>
      <c r="AJ3445" s="33">
        <v>97.1</v>
      </c>
      <c r="AK3445" s="33">
        <f>MIN(CalcoliFV!$AN$7,CalcoliFV!$AO$7+MAX(0,180-AJ3445)+4)</f>
        <v>110</v>
      </c>
    </row>
    <row r="3446" spans="35:37" x14ac:dyDescent="0.3">
      <c r="AI3446" s="32">
        <f t="shared" si="91"/>
        <v>45435.458333324983</v>
      </c>
      <c r="AJ3446" s="33">
        <v>85</v>
      </c>
      <c r="AK3446" s="33">
        <f>MIN(CalcoliFV!$AN$7,CalcoliFV!$AO$7+MAX(0,180-AJ3446)+4)</f>
        <v>110</v>
      </c>
    </row>
    <row r="3447" spans="35:37" x14ac:dyDescent="0.3">
      <c r="AI3447" s="32">
        <f t="shared" si="91"/>
        <v>45435.499999991647</v>
      </c>
      <c r="AJ3447" s="33">
        <v>60</v>
      </c>
      <c r="AK3447" s="33">
        <f>MIN(CalcoliFV!$AN$7,CalcoliFV!$AO$7+MAX(0,180-AJ3447)+4)</f>
        <v>110</v>
      </c>
    </row>
    <row r="3448" spans="35:37" x14ac:dyDescent="0.3">
      <c r="AI3448" s="32">
        <f t="shared" si="91"/>
        <v>45435.541666658311</v>
      </c>
      <c r="AJ3448" s="33">
        <v>60</v>
      </c>
      <c r="AK3448" s="33">
        <f>MIN(CalcoliFV!$AN$7,CalcoliFV!$AO$7+MAX(0,180-AJ3448)+4)</f>
        <v>110</v>
      </c>
    </row>
    <row r="3449" spans="35:37" x14ac:dyDescent="0.3">
      <c r="AI3449" s="32">
        <f t="shared" si="91"/>
        <v>45435.583333324976</v>
      </c>
      <c r="AJ3449" s="33">
        <v>63.4</v>
      </c>
      <c r="AK3449" s="33">
        <f>MIN(CalcoliFV!$AN$7,CalcoliFV!$AO$7+MAX(0,180-AJ3449)+4)</f>
        <v>110</v>
      </c>
    </row>
    <row r="3450" spans="35:37" x14ac:dyDescent="0.3">
      <c r="AI3450" s="32">
        <f t="shared" si="91"/>
        <v>45435.62499999164</v>
      </c>
      <c r="AJ3450" s="33">
        <v>77.39</v>
      </c>
      <c r="AK3450" s="33">
        <f>MIN(CalcoliFV!$AN$7,CalcoliFV!$AO$7+MAX(0,180-AJ3450)+4)</f>
        <v>110</v>
      </c>
    </row>
    <row r="3451" spans="35:37" x14ac:dyDescent="0.3">
      <c r="AI3451" s="32">
        <f t="shared" si="91"/>
        <v>45435.666666658304</v>
      </c>
      <c r="AJ3451" s="33">
        <v>88</v>
      </c>
      <c r="AK3451" s="33">
        <f>MIN(CalcoliFV!$AN$7,CalcoliFV!$AO$7+MAX(0,180-AJ3451)+4)</f>
        <v>110</v>
      </c>
    </row>
    <row r="3452" spans="35:37" x14ac:dyDescent="0.3">
      <c r="AI3452" s="32">
        <f t="shared" si="91"/>
        <v>45435.708333324968</v>
      </c>
      <c r="AJ3452" s="33">
        <v>95.17</v>
      </c>
      <c r="AK3452" s="33">
        <f>MIN(CalcoliFV!$AN$7,CalcoliFV!$AO$7+MAX(0,180-AJ3452)+4)</f>
        <v>110</v>
      </c>
    </row>
    <row r="3453" spans="35:37" x14ac:dyDescent="0.3">
      <c r="AI3453" s="32">
        <f t="shared" si="91"/>
        <v>45435.749999991633</v>
      </c>
      <c r="AJ3453" s="33">
        <v>108.45</v>
      </c>
      <c r="AK3453" s="33">
        <f>MIN(CalcoliFV!$AN$7,CalcoliFV!$AO$7+MAX(0,180-AJ3453)+4)</f>
        <v>110</v>
      </c>
    </row>
    <row r="3454" spans="35:37" x14ac:dyDescent="0.3">
      <c r="AI3454" s="32">
        <f t="shared" si="91"/>
        <v>45435.791666658297</v>
      </c>
      <c r="AJ3454" s="33">
        <v>140.36747</v>
      </c>
      <c r="AK3454" s="33">
        <f>MIN(CalcoliFV!$AN$7,CalcoliFV!$AO$7+MAX(0,180-AJ3454)+4)</f>
        <v>110</v>
      </c>
    </row>
    <row r="3455" spans="35:37" x14ac:dyDescent="0.3">
      <c r="AI3455" s="32">
        <f t="shared" si="91"/>
        <v>45435.833333324961</v>
      </c>
      <c r="AJ3455" s="33">
        <v>155.16999999999999</v>
      </c>
      <c r="AK3455" s="33">
        <f>MIN(CalcoliFV!$AN$7,CalcoliFV!$AO$7+MAX(0,180-AJ3455)+4)</f>
        <v>98.830000000000013</v>
      </c>
    </row>
    <row r="3456" spans="35:37" x14ac:dyDescent="0.3">
      <c r="AI3456" s="32">
        <f t="shared" si="91"/>
        <v>45435.874999991625</v>
      </c>
      <c r="AJ3456" s="33">
        <v>144.13</v>
      </c>
      <c r="AK3456" s="33">
        <f>MIN(CalcoliFV!$AN$7,CalcoliFV!$AO$7+MAX(0,180-AJ3456)+4)</f>
        <v>109.87</v>
      </c>
    </row>
    <row r="3457" spans="35:37" x14ac:dyDescent="0.3">
      <c r="AI3457" s="32">
        <f t="shared" si="91"/>
        <v>45435.91666665829</v>
      </c>
      <c r="AJ3457" s="33">
        <v>118.53</v>
      </c>
      <c r="AK3457" s="33">
        <f>MIN(CalcoliFV!$AN$7,CalcoliFV!$AO$7+MAX(0,180-AJ3457)+4)</f>
        <v>110</v>
      </c>
    </row>
    <row r="3458" spans="35:37" x14ac:dyDescent="0.3">
      <c r="AI3458" s="32">
        <f t="shared" si="91"/>
        <v>45435.958333324954</v>
      </c>
      <c r="AJ3458" s="33">
        <v>104.55</v>
      </c>
      <c r="AK3458" s="33">
        <f>MIN(CalcoliFV!$AN$7,CalcoliFV!$AO$7+MAX(0,180-AJ3458)+4)</f>
        <v>110</v>
      </c>
    </row>
    <row r="3459" spans="35:37" x14ac:dyDescent="0.3">
      <c r="AI3459" s="32">
        <f t="shared" si="91"/>
        <v>45435.999999991618</v>
      </c>
      <c r="AJ3459" s="33">
        <v>100.77</v>
      </c>
      <c r="AK3459" s="33">
        <f>MIN(CalcoliFV!$AN$7,CalcoliFV!$AO$7+MAX(0,180-AJ3459)+4)</f>
        <v>110</v>
      </c>
    </row>
    <row r="3460" spans="35:37" x14ac:dyDescent="0.3">
      <c r="AI3460" s="32">
        <f t="shared" si="91"/>
        <v>45436.041666658282</v>
      </c>
      <c r="AJ3460" s="33">
        <v>92.21</v>
      </c>
      <c r="AK3460" s="33">
        <f>MIN(CalcoliFV!$AN$7,CalcoliFV!$AO$7+MAX(0,180-AJ3460)+4)</f>
        <v>110</v>
      </c>
    </row>
    <row r="3461" spans="35:37" x14ac:dyDescent="0.3">
      <c r="AI3461" s="32">
        <f t="shared" ref="AI3461:AI3524" si="92">AI3460+1/24</f>
        <v>45436.083333324947</v>
      </c>
      <c r="AJ3461" s="33">
        <v>89.7</v>
      </c>
      <c r="AK3461" s="33">
        <f>MIN(CalcoliFV!$AN$7,CalcoliFV!$AO$7+MAX(0,180-AJ3461)+4)</f>
        <v>110</v>
      </c>
    </row>
    <row r="3462" spans="35:37" x14ac:dyDescent="0.3">
      <c r="AI3462" s="32">
        <f t="shared" si="92"/>
        <v>45436.124999991611</v>
      </c>
      <c r="AJ3462" s="33">
        <v>90</v>
      </c>
      <c r="AK3462" s="33">
        <f>MIN(CalcoliFV!$AN$7,CalcoliFV!$AO$7+MAX(0,180-AJ3462)+4)</f>
        <v>110</v>
      </c>
    </row>
    <row r="3463" spans="35:37" x14ac:dyDescent="0.3">
      <c r="AI3463" s="32">
        <f t="shared" si="92"/>
        <v>45436.166666658275</v>
      </c>
      <c r="AJ3463" s="33">
        <v>89.7</v>
      </c>
      <c r="AK3463" s="33">
        <f>MIN(CalcoliFV!$AN$7,CalcoliFV!$AO$7+MAX(0,180-AJ3463)+4)</f>
        <v>110</v>
      </c>
    </row>
    <row r="3464" spans="35:37" x14ac:dyDescent="0.3">
      <c r="AI3464" s="32">
        <f t="shared" si="92"/>
        <v>45436.208333324939</v>
      </c>
      <c r="AJ3464" s="33">
        <v>99.57</v>
      </c>
      <c r="AK3464" s="33">
        <f>MIN(CalcoliFV!$AN$7,CalcoliFV!$AO$7+MAX(0,180-AJ3464)+4)</f>
        <v>110</v>
      </c>
    </row>
    <row r="3465" spans="35:37" x14ac:dyDescent="0.3">
      <c r="AI3465" s="32">
        <f t="shared" si="92"/>
        <v>45436.249999991604</v>
      </c>
      <c r="AJ3465" s="33">
        <v>117.7</v>
      </c>
      <c r="AK3465" s="33">
        <f>MIN(CalcoliFV!$AN$7,CalcoliFV!$AO$7+MAX(0,180-AJ3465)+4)</f>
        <v>110</v>
      </c>
    </row>
    <row r="3466" spans="35:37" x14ac:dyDescent="0.3">
      <c r="AI3466" s="32">
        <f t="shared" si="92"/>
        <v>45436.291666658268</v>
      </c>
      <c r="AJ3466" s="33">
        <v>148.68</v>
      </c>
      <c r="AK3466" s="33">
        <f>MIN(CalcoliFV!$AN$7,CalcoliFV!$AO$7+MAX(0,180-AJ3466)+4)</f>
        <v>105.32</v>
      </c>
    </row>
    <row r="3467" spans="35:37" x14ac:dyDescent="0.3">
      <c r="AI3467" s="32">
        <f t="shared" si="92"/>
        <v>45436.333333324932</v>
      </c>
      <c r="AJ3467" s="33">
        <v>142</v>
      </c>
      <c r="AK3467" s="33">
        <f>MIN(CalcoliFV!$AN$7,CalcoliFV!$AO$7+MAX(0,180-AJ3467)+4)</f>
        <v>110</v>
      </c>
    </row>
    <row r="3468" spans="35:37" x14ac:dyDescent="0.3">
      <c r="AI3468" s="32">
        <f t="shared" si="92"/>
        <v>45436.374999991596</v>
      </c>
      <c r="AJ3468" s="33">
        <v>116</v>
      </c>
      <c r="AK3468" s="33">
        <f>MIN(CalcoliFV!$AN$7,CalcoliFV!$AO$7+MAX(0,180-AJ3468)+4)</f>
        <v>110</v>
      </c>
    </row>
    <row r="3469" spans="35:37" x14ac:dyDescent="0.3">
      <c r="AI3469" s="32">
        <f t="shared" si="92"/>
        <v>45436.416666658261</v>
      </c>
      <c r="AJ3469" s="33">
        <v>108.28</v>
      </c>
      <c r="AK3469" s="33">
        <f>MIN(CalcoliFV!$AN$7,CalcoliFV!$AO$7+MAX(0,180-AJ3469)+4)</f>
        <v>110</v>
      </c>
    </row>
    <row r="3470" spans="35:37" x14ac:dyDescent="0.3">
      <c r="AI3470" s="32">
        <f t="shared" si="92"/>
        <v>45436.458333324925</v>
      </c>
      <c r="AJ3470" s="33">
        <v>90.74</v>
      </c>
      <c r="AK3470" s="33">
        <f>MIN(CalcoliFV!$AN$7,CalcoliFV!$AO$7+MAX(0,180-AJ3470)+4)</f>
        <v>110</v>
      </c>
    </row>
    <row r="3471" spans="35:37" x14ac:dyDescent="0.3">
      <c r="AI3471" s="32">
        <f t="shared" si="92"/>
        <v>45436.499999991589</v>
      </c>
      <c r="AJ3471" s="33">
        <v>71.790000000000006</v>
      </c>
      <c r="AK3471" s="33">
        <f>MIN(CalcoliFV!$AN$7,CalcoliFV!$AO$7+MAX(0,180-AJ3471)+4)</f>
        <v>110</v>
      </c>
    </row>
    <row r="3472" spans="35:37" x14ac:dyDescent="0.3">
      <c r="AI3472" s="32">
        <f t="shared" si="92"/>
        <v>45436.541666658253</v>
      </c>
      <c r="AJ3472" s="33">
        <v>67.703140000000005</v>
      </c>
      <c r="AK3472" s="33">
        <f>MIN(CalcoliFV!$AN$7,CalcoliFV!$AO$7+MAX(0,180-AJ3472)+4)</f>
        <v>110</v>
      </c>
    </row>
    <row r="3473" spans="35:37" x14ac:dyDescent="0.3">
      <c r="AI3473" s="32">
        <f t="shared" si="92"/>
        <v>45436.583333324917</v>
      </c>
      <c r="AJ3473" s="33">
        <v>84.73</v>
      </c>
      <c r="AK3473" s="33">
        <f>MIN(CalcoliFV!$AN$7,CalcoliFV!$AO$7+MAX(0,180-AJ3473)+4)</f>
        <v>110</v>
      </c>
    </row>
    <row r="3474" spans="35:37" x14ac:dyDescent="0.3">
      <c r="AI3474" s="32">
        <f t="shared" si="92"/>
        <v>45436.624999991582</v>
      </c>
      <c r="AJ3474" s="33">
        <v>97.1</v>
      </c>
      <c r="AK3474" s="33">
        <f>MIN(CalcoliFV!$AN$7,CalcoliFV!$AO$7+MAX(0,180-AJ3474)+4)</f>
        <v>110</v>
      </c>
    </row>
    <row r="3475" spans="35:37" x14ac:dyDescent="0.3">
      <c r="AI3475" s="32">
        <f t="shared" si="92"/>
        <v>45436.666666658246</v>
      </c>
      <c r="AJ3475" s="33">
        <v>97</v>
      </c>
      <c r="AK3475" s="33">
        <f>MIN(CalcoliFV!$AN$7,CalcoliFV!$AO$7+MAX(0,180-AJ3475)+4)</f>
        <v>110</v>
      </c>
    </row>
    <row r="3476" spans="35:37" x14ac:dyDescent="0.3">
      <c r="AI3476" s="32">
        <f t="shared" si="92"/>
        <v>45436.70833332491</v>
      </c>
      <c r="AJ3476" s="33">
        <v>104.34</v>
      </c>
      <c r="AK3476" s="33">
        <f>MIN(CalcoliFV!$AN$7,CalcoliFV!$AO$7+MAX(0,180-AJ3476)+4)</f>
        <v>110</v>
      </c>
    </row>
    <row r="3477" spans="35:37" x14ac:dyDescent="0.3">
      <c r="AI3477" s="32">
        <f t="shared" si="92"/>
        <v>45436.749999991574</v>
      </c>
      <c r="AJ3477" s="33">
        <v>113.56822</v>
      </c>
      <c r="AK3477" s="33">
        <f>MIN(CalcoliFV!$AN$7,CalcoliFV!$AO$7+MAX(0,180-AJ3477)+4)</f>
        <v>110</v>
      </c>
    </row>
    <row r="3478" spans="35:37" x14ac:dyDescent="0.3">
      <c r="AI3478" s="32">
        <f t="shared" si="92"/>
        <v>45436.791666658239</v>
      </c>
      <c r="AJ3478" s="33">
        <v>139</v>
      </c>
      <c r="AK3478" s="33">
        <f>MIN(CalcoliFV!$AN$7,CalcoliFV!$AO$7+MAX(0,180-AJ3478)+4)</f>
        <v>110</v>
      </c>
    </row>
    <row r="3479" spans="35:37" x14ac:dyDescent="0.3">
      <c r="AI3479" s="32">
        <f t="shared" si="92"/>
        <v>45436.833333324903</v>
      </c>
      <c r="AJ3479" s="33">
        <v>150</v>
      </c>
      <c r="AK3479" s="33">
        <f>MIN(CalcoliFV!$AN$7,CalcoliFV!$AO$7+MAX(0,180-AJ3479)+4)</f>
        <v>104</v>
      </c>
    </row>
    <row r="3480" spans="35:37" x14ac:dyDescent="0.3">
      <c r="AI3480" s="32">
        <f t="shared" si="92"/>
        <v>45436.874999991567</v>
      </c>
      <c r="AJ3480" s="33">
        <v>135.14581000000001</v>
      </c>
      <c r="AK3480" s="33">
        <f>MIN(CalcoliFV!$AN$7,CalcoliFV!$AO$7+MAX(0,180-AJ3480)+4)</f>
        <v>110</v>
      </c>
    </row>
    <row r="3481" spans="35:37" x14ac:dyDescent="0.3">
      <c r="AI3481" s="32">
        <f t="shared" si="92"/>
        <v>45436.916666658231</v>
      </c>
      <c r="AJ3481" s="33">
        <v>116</v>
      </c>
      <c r="AK3481" s="33">
        <f>MIN(CalcoliFV!$AN$7,CalcoliFV!$AO$7+MAX(0,180-AJ3481)+4)</f>
        <v>110</v>
      </c>
    </row>
    <row r="3482" spans="35:37" x14ac:dyDescent="0.3">
      <c r="AI3482" s="32">
        <f t="shared" si="92"/>
        <v>45436.958333324896</v>
      </c>
      <c r="AJ3482" s="33">
        <v>110</v>
      </c>
      <c r="AK3482" s="33">
        <f>MIN(CalcoliFV!$AN$7,CalcoliFV!$AO$7+MAX(0,180-AJ3482)+4)</f>
        <v>110</v>
      </c>
    </row>
    <row r="3483" spans="35:37" x14ac:dyDescent="0.3">
      <c r="AI3483" s="32">
        <f t="shared" si="92"/>
        <v>45436.99999999156</v>
      </c>
      <c r="AJ3483" s="33">
        <v>113.68</v>
      </c>
      <c r="AK3483" s="33">
        <f>MIN(CalcoliFV!$AN$7,CalcoliFV!$AO$7+MAX(0,180-AJ3483)+4)</f>
        <v>110</v>
      </c>
    </row>
    <row r="3484" spans="35:37" x14ac:dyDescent="0.3">
      <c r="AI3484" s="32">
        <f t="shared" si="92"/>
        <v>45437.041666658224</v>
      </c>
      <c r="AJ3484" s="33">
        <v>112</v>
      </c>
      <c r="AK3484" s="33">
        <f>MIN(CalcoliFV!$AN$7,CalcoliFV!$AO$7+MAX(0,180-AJ3484)+4)</f>
        <v>110</v>
      </c>
    </row>
    <row r="3485" spans="35:37" x14ac:dyDescent="0.3">
      <c r="AI3485" s="32">
        <f t="shared" si="92"/>
        <v>45437.083333324888</v>
      </c>
      <c r="AJ3485" s="33">
        <v>105.67</v>
      </c>
      <c r="AK3485" s="33">
        <f>MIN(CalcoliFV!$AN$7,CalcoliFV!$AO$7+MAX(0,180-AJ3485)+4)</f>
        <v>110</v>
      </c>
    </row>
    <row r="3486" spans="35:37" x14ac:dyDescent="0.3">
      <c r="AI3486" s="32">
        <f t="shared" si="92"/>
        <v>45437.124999991553</v>
      </c>
      <c r="AJ3486" s="33">
        <v>101.68470000000001</v>
      </c>
      <c r="AK3486" s="33">
        <f>MIN(CalcoliFV!$AN$7,CalcoliFV!$AO$7+MAX(0,180-AJ3486)+4)</f>
        <v>110</v>
      </c>
    </row>
    <row r="3487" spans="35:37" x14ac:dyDescent="0.3">
      <c r="AI3487" s="32">
        <f t="shared" si="92"/>
        <v>45437.166666658217</v>
      </c>
      <c r="AJ3487" s="33">
        <v>100.33</v>
      </c>
      <c r="AK3487" s="33">
        <f>MIN(CalcoliFV!$AN$7,CalcoliFV!$AO$7+MAX(0,180-AJ3487)+4)</f>
        <v>110</v>
      </c>
    </row>
    <row r="3488" spans="35:37" x14ac:dyDescent="0.3">
      <c r="AI3488" s="32">
        <f t="shared" si="92"/>
        <v>45437.208333324881</v>
      </c>
      <c r="AJ3488" s="33">
        <v>99</v>
      </c>
      <c r="AK3488" s="33">
        <f>MIN(CalcoliFV!$AN$7,CalcoliFV!$AO$7+MAX(0,180-AJ3488)+4)</f>
        <v>110</v>
      </c>
    </row>
    <row r="3489" spans="35:37" x14ac:dyDescent="0.3">
      <c r="AI3489" s="32">
        <f t="shared" si="92"/>
        <v>45437.249999991545</v>
      </c>
      <c r="AJ3489" s="33">
        <v>108</v>
      </c>
      <c r="AK3489" s="33">
        <f>MIN(CalcoliFV!$AN$7,CalcoliFV!$AO$7+MAX(0,180-AJ3489)+4)</f>
        <v>110</v>
      </c>
    </row>
    <row r="3490" spans="35:37" x14ac:dyDescent="0.3">
      <c r="AI3490" s="32">
        <f t="shared" si="92"/>
        <v>45437.29166665821</v>
      </c>
      <c r="AJ3490" s="33">
        <v>105.74</v>
      </c>
      <c r="AK3490" s="33">
        <f>MIN(CalcoliFV!$AN$7,CalcoliFV!$AO$7+MAX(0,180-AJ3490)+4)</f>
        <v>110</v>
      </c>
    </row>
    <row r="3491" spans="35:37" x14ac:dyDescent="0.3">
      <c r="AI3491" s="32">
        <f t="shared" si="92"/>
        <v>45437.333333324874</v>
      </c>
      <c r="AJ3491" s="33">
        <v>106.41</v>
      </c>
      <c r="AK3491" s="33">
        <f>MIN(CalcoliFV!$AN$7,CalcoliFV!$AO$7+MAX(0,180-AJ3491)+4)</f>
        <v>110</v>
      </c>
    </row>
    <row r="3492" spans="35:37" x14ac:dyDescent="0.3">
      <c r="AI3492" s="32">
        <f t="shared" si="92"/>
        <v>45437.374999991538</v>
      </c>
      <c r="AJ3492" s="33">
        <v>97.1</v>
      </c>
      <c r="AK3492" s="33">
        <f>MIN(CalcoliFV!$AN$7,CalcoliFV!$AO$7+MAX(0,180-AJ3492)+4)</f>
        <v>110</v>
      </c>
    </row>
    <row r="3493" spans="35:37" x14ac:dyDescent="0.3">
      <c r="AI3493" s="32">
        <f t="shared" si="92"/>
        <v>45437.416666658202</v>
      </c>
      <c r="AJ3493" s="33">
        <v>94.85</v>
      </c>
      <c r="AK3493" s="33">
        <f>MIN(CalcoliFV!$AN$7,CalcoliFV!$AO$7+MAX(0,180-AJ3493)+4)</f>
        <v>110</v>
      </c>
    </row>
    <row r="3494" spans="35:37" x14ac:dyDescent="0.3">
      <c r="AI3494" s="32">
        <f t="shared" si="92"/>
        <v>45437.458333324867</v>
      </c>
      <c r="AJ3494" s="33">
        <v>93.93</v>
      </c>
      <c r="AK3494" s="33">
        <f>MIN(CalcoliFV!$AN$7,CalcoliFV!$AO$7+MAX(0,180-AJ3494)+4)</f>
        <v>110</v>
      </c>
    </row>
    <row r="3495" spans="35:37" x14ac:dyDescent="0.3">
      <c r="AI3495" s="32">
        <f t="shared" si="92"/>
        <v>45437.499999991531</v>
      </c>
      <c r="AJ3495" s="33">
        <v>79.28</v>
      </c>
      <c r="AK3495" s="33">
        <f>MIN(CalcoliFV!$AN$7,CalcoliFV!$AO$7+MAX(0,180-AJ3495)+4)</f>
        <v>110</v>
      </c>
    </row>
    <row r="3496" spans="35:37" x14ac:dyDescent="0.3">
      <c r="AI3496" s="32">
        <f t="shared" si="92"/>
        <v>45437.541666658195</v>
      </c>
      <c r="AJ3496" s="33">
        <v>68.77</v>
      </c>
      <c r="AK3496" s="33">
        <f>MIN(CalcoliFV!$AN$7,CalcoliFV!$AO$7+MAX(0,180-AJ3496)+4)</f>
        <v>110</v>
      </c>
    </row>
    <row r="3497" spans="35:37" x14ac:dyDescent="0.3">
      <c r="AI3497" s="32">
        <f t="shared" si="92"/>
        <v>45437.583333324859</v>
      </c>
      <c r="AJ3497" s="33">
        <v>85</v>
      </c>
      <c r="AK3497" s="33">
        <f>MIN(CalcoliFV!$AN$7,CalcoliFV!$AO$7+MAX(0,180-AJ3497)+4)</f>
        <v>110</v>
      </c>
    </row>
    <row r="3498" spans="35:37" x14ac:dyDescent="0.3">
      <c r="AI3498" s="32">
        <f t="shared" si="92"/>
        <v>45437.624999991524</v>
      </c>
      <c r="AJ3498" s="33">
        <v>84.33</v>
      </c>
      <c r="AK3498" s="33">
        <f>MIN(CalcoliFV!$AN$7,CalcoliFV!$AO$7+MAX(0,180-AJ3498)+4)</f>
        <v>110</v>
      </c>
    </row>
    <row r="3499" spans="35:37" x14ac:dyDescent="0.3">
      <c r="AI3499" s="32">
        <f t="shared" si="92"/>
        <v>45437.666666658188</v>
      </c>
      <c r="AJ3499" s="33">
        <v>80.5</v>
      </c>
      <c r="AK3499" s="33">
        <f>MIN(CalcoliFV!$AN$7,CalcoliFV!$AO$7+MAX(0,180-AJ3499)+4)</f>
        <v>110</v>
      </c>
    </row>
    <row r="3500" spans="35:37" x14ac:dyDescent="0.3">
      <c r="AI3500" s="32">
        <f t="shared" si="92"/>
        <v>45437.708333324852</v>
      </c>
      <c r="AJ3500" s="33">
        <v>94.85</v>
      </c>
      <c r="AK3500" s="33">
        <f>MIN(CalcoliFV!$AN$7,CalcoliFV!$AO$7+MAX(0,180-AJ3500)+4)</f>
        <v>110</v>
      </c>
    </row>
    <row r="3501" spans="35:37" x14ac:dyDescent="0.3">
      <c r="AI3501" s="32">
        <f t="shared" si="92"/>
        <v>45437.749999991516</v>
      </c>
      <c r="AJ3501" s="33">
        <v>102</v>
      </c>
      <c r="AK3501" s="33">
        <f>MIN(CalcoliFV!$AN$7,CalcoliFV!$AO$7+MAX(0,180-AJ3501)+4)</f>
        <v>110</v>
      </c>
    </row>
    <row r="3502" spans="35:37" x14ac:dyDescent="0.3">
      <c r="AI3502" s="32">
        <f t="shared" si="92"/>
        <v>45437.79166665818</v>
      </c>
      <c r="AJ3502" s="33">
        <v>125.04</v>
      </c>
      <c r="AK3502" s="33">
        <f>MIN(CalcoliFV!$AN$7,CalcoliFV!$AO$7+MAX(0,180-AJ3502)+4)</f>
        <v>110</v>
      </c>
    </row>
    <row r="3503" spans="35:37" x14ac:dyDescent="0.3">
      <c r="AI3503" s="32">
        <f t="shared" si="92"/>
        <v>45437.833333324845</v>
      </c>
      <c r="AJ3503" s="33">
        <v>144.94999999999999</v>
      </c>
      <c r="AK3503" s="33">
        <f>MIN(CalcoliFV!$AN$7,CalcoliFV!$AO$7+MAX(0,180-AJ3503)+4)</f>
        <v>109.05000000000001</v>
      </c>
    </row>
    <row r="3504" spans="35:37" x14ac:dyDescent="0.3">
      <c r="AI3504" s="32">
        <f t="shared" si="92"/>
        <v>45437.874999991509</v>
      </c>
      <c r="AJ3504" s="33">
        <v>136.77074999999999</v>
      </c>
      <c r="AK3504" s="33">
        <f>MIN(CalcoliFV!$AN$7,CalcoliFV!$AO$7+MAX(0,180-AJ3504)+4)</f>
        <v>110</v>
      </c>
    </row>
    <row r="3505" spans="35:37" x14ac:dyDescent="0.3">
      <c r="AI3505" s="32">
        <f t="shared" si="92"/>
        <v>45437.916666658173</v>
      </c>
      <c r="AJ3505" s="33">
        <v>115.24</v>
      </c>
      <c r="AK3505" s="33">
        <f>MIN(CalcoliFV!$AN$7,CalcoliFV!$AO$7+MAX(0,180-AJ3505)+4)</f>
        <v>110</v>
      </c>
    </row>
    <row r="3506" spans="35:37" x14ac:dyDescent="0.3">
      <c r="AI3506" s="32">
        <f t="shared" si="92"/>
        <v>45437.958333324837</v>
      </c>
      <c r="AJ3506" s="33">
        <v>105.36</v>
      </c>
      <c r="AK3506" s="33">
        <f>MIN(CalcoliFV!$AN$7,CalcoliFV!$AO$7+MAX(0,180-AJ3506)+4)</f>
        <v>110</v>
      </c>
    </row>
    <row r="3507" spans="35:37" x14ac:dyDescent="0.3">
      <c r="AI3507" s="32">
        <f t="shared" si="92"/>
        <v>45437.999999991502</v>
      </c>
      <c r="AJ3507" s="33">
        <v>115.29</v>
      </c>
      <c r="AK3507" s="33">
        <f>MIN(CalcoliFV!$AN$7,CalcoliFV!$AO$7+MAX(0,180-AJ3507)+4)</f>
        <v>110</v>
      </c>
    </row>
    <row r="3508" spans="35:37" x14ac:dyDescent="0.3">
      <c r="AI3508" s="32">
        <f t="shared" si="92"/>
        <v>45438.041666658166</v>
      </c>
      <c r="AJ3508" s="33">
        <v>105</v>
      </c>
      <c r="AK3508" s="33">
        <f>MIN(CalcoliFV!$AN$7,CalcoliFV!$AO$7+MAX(0,180-AJ3508)+4)</f>
        <v>110</v>
      </c>
    </row>
    <row r="3509" spans="35:37" x14ac:dyDescent="0.3">
      <c r="AI3509" s="32">
        <f t="shared" si="92"/>
        <v>45438.08333332483</v>
      </c>
      <c r="AJ3509" s="33">
        <v>103</v>
      </c>
      <c r="AK3509" s="33">
        <f>MIN(CalcoliFV!$AN$7,CalcoliFV!$AO$7+MAX(0,180-AJ3509)+4)</f>
        <v>110</v>
      </c>
    </row>
    <row r="3510" spans="35:37" x14ac:dyDescent="0.3">
      <c r="AI3510" s="32">
        <f t="shared" si="92"/>
        <v>45438.124999991494</v>
      </c>
      <c r="AJ3510" s="33">
        <v>100.87</v>
      </c>
      <c r="AK3510" s="33">
        <f>MIN(CalcoliFV!$AN$7,CalcoliFV!$AO$7+MAX(0,180-AJ3510)+4)</f>
        <v>110</v>
      </c>
    </row>
    <row r="3511" spans="35:37" x14ac:dyDescent="0.3">
      <c r="AI3511" s="32">
        <f t="shared" si="92"/>
        <v>45438.166666658159</v>
      </c>
      <c r="AJ3511" s="33">
        <v>95.33</v>
      </c>
      <c r="AK3511" s="33">
        <f>MIN(CalcoliFV!$AN$7,CalcoliFV!$AO$7+MAX(0,180-AJ3511)+4)</f>
        <v>110</v>
      </c>
    </row>
    <row r="3512" spans="35:37" x14ac:dyDescent="0.3">
      <c r="AI3512" s="32">
        <f t="shared" si="92"/>
        <v>45438.208333324823</v>
      </c>
      <c r="AJ3512" s="33">
        <v>90.463170000000005</v>
      </c>
      <c r="AK3512" s="33">
        <f>MIN(CalcoliFV!$AN$7,CalcoliFV!$AO$7+MAX(0,180-AJ3512)+4)</f>
        <v>110</v>
      </c>
    </row>
    <row r="3513" spans="35:37" x14ac:dyDescent="0.3">
      <c r="AI3513" s="32">
        <f t="shared" si="92"/>
        <v>45438.249999991487</v>
      </c>
      <c r="AJ3513" s="33">
        <v>85.07</v>
      </c>
      <c r="AK3513" s="33">
        <f>MIN(CalcoliFV!$AN$7,CalcoliFV!$AO$7+MAX(0,180-AJ3513)+4)</f>
        <v>110</v>
      </c>
    </row>
    <row r="3514" spans="35:37" x14ac:dyDescent="0.3">
      <c r="AI3514" s="32">
        <f t="shared" si="92"/>
        <v>45438.291666658151</v>
      </c>
      <c r="AJ3514" s="33">
        <v>85.07</v>
      </c>
      <c r="AK3514" s="33">
        <f>MIN(CalcoliFV!$AN$7,CalcoliFV!$AO$7+MAX(0,180-AJ3514)+4)</f>
        <v>110</v>
      </c>
    </row>
    <row r="3515" spans="35:37" x14ac:dyDescent="0.3">
      <c r="AI3515" s="32">
        <f t="shared" si="92"/>
        <v>45438.333333324816</v>
      </c>
      <c r="AJ3515" s="33">
        <v>85</v>
      </c>
      <c r="AK3515" s="33">
        <f>MIN(CalcoliFV!$AN$7,CalcoliFV!$AO$7+MAX(0,180-AJ3515)+4)</f>
        <v>110</v>
      </c>
    </row>
    <row r="3516" spans="35:37" x14ac:dyDescent="0.3">
      <c r="AI3516" s="32">
        <f t="shared" si="92"/>
        <v>45438.37499999148</v>
      </c>
      <c r="AJ3516" s="33">
        <v>74.03</v>
      </c>
      <c r="AK3516" s="33">
        <f>MIN(CalcoliFV!$AN$7,CalcoliFV!$AO$7+MAX(0,180-AJ3516)+4)</f>
        <v>110</v>
      </c>
    </row>
    <row r="3517" spans="35:37" x14ac:dyDescent="0.3">
      <c r="AI3517" s="32">
        <f t="shared" si="92"/>
        <v>45438.416666658144</v>
      </c>
      <c r="AJ3517" s="33">
        <v>30</v>
      </c>
      <c r="AK3517" s="33">
        <f>MIN(CalcoliFV!$AN$7,CalcoliFV!$AO$7+MAX(0,180-AJ3517)+4)</f>
        <v>110</v>
      </c>
    </row>
    <row r="3518" spans="35:37" x14ac:dyDescent="0.3">
      <c r="AI3518" s="32">
        <f t="shared" si="92"/>
        <v>45438.458333324808</v>
      </c>
      <c r="AJ3518" s="33">
        <v>8.1</v>
      </c>
      <c r="AK3518" s="33">
        <f>MIN(CalcoliFV!$AN$7,CalcoliFV!$AO$7+MAX(0,180-AJ3518)+4)</f>
        <v>110</v>
      </c>
    </row>
    <row r="3519" spans="35:37" x14ac:dyDescent="0.3">
      <c r="AI3519" s="32">
        <f t="shared" si="92"/>
        <v>45438.499999991473</v>
      </c>
      <c r="AJ3519" s="33">
        <v>9</v>
      </c>
      <c r="AK3519" s="33">
        <f>MIN(CalcoliFV!$AN$7,CalcoliFV!$AO$7+MAX(0,180-AJ3519)+4)</f>
        <v>110</v>
      </c>
    </row>
    <row r="3520" spans="35:37" x14ac:dyDescent="0.3">
      <c r="AI3520" s="32">
        <f t="shared" si="92"/>
        <v>45438.541666658137</v>
      </c>
      <c r="AJ3520" s="33">
        <v>5</v>
      </c>
      <c r="AK3520" s="33">
        <f>MIN(CalcoliFV!$AN$7,CalcoliFV!$AO$7+MAX(0,180-AJ3520)+4)</f>
        <v>110</v>
      </c>
    </row>
    <row r="3521" spans="35:37" x14ac:dyDescent="0.3">
      <c r="AI3521" s="32">
        <f t="shared" si="92"/>
        <v>45438.583333324801</v>
      </c>
      <c r="AJ3521" s="33">
        <v>3</v>
      </c>
      <c r="AK3521" s="33">
        <f>MIN(CalcoliFV!$AN$7,CalcoliFV!$AO$7+MAX(0,180-AJ3521)+4)</f>
        <v>110</v>
      </c>
    </row>
    <row r="3522" spans="35:37" x14ac:dyDescent="0.3">
      <c r="AI3522" s="32">
        <f t="shared" si="92"/>
        <v>45438.624999991465</v>
      </c>
      <c r="AJ3522" s="33">
        <v>9.65</v>
      </c>
      <c r="AK3522" s="33">
        <f>MIN(CalcoliFV!$AN$7,CalcoliFV!$AO$7+MAX(0,180-AJ3522)+4)</f>
        <v>110</v>
      </c>
    </row>
    <row r="3523" spans="35:37" x14ac:dyDescent="0.3">
      <c r="AI3523" s="32">
        <f t="shared" si="92"/>
        <v>45438.66666665813</v>
      </c>
      <c r="AJ3523" s="33">
        <v>18.190000000000001</v>
      </c>
      <c r="AK3523" s="33">
        <f>MIN(CalcoliFV!$AN$7,CalcoliFV!$AO$7+MAX(0,180-AJ3523)+4)</f>
        <v>110</v>
      </c>
    </row>
    <row r="3524" spans="35:37" x14ac:dyDescent="0.3">
      <c r="AI3524" s="32">
        <f t="shared" si="92"/>
        <v>45438.708333324794</v>
      </c>
      <c r="AJ3524" s="33">
        <v>51.992910000000002</v>
      </c>
      <c r="AK3524" s="33">
        <f>MIN(CalcoliFV!$AN$7,CalcoliFV!$AO$7+MAX(0,180-AJ3524)+4)</f>
        <v>110</v>
      </c>
    </row>
    <row r="3525" spans="35:37" x14ac:dyDescent="0.3">
      <c r="AI3525" s="32">
        <f t="shared" ref="AI3525:AI3588" si="93">AI3524+1/24</f>
        <v>45438.749999991458</v>
      </c>
      <c r="AJ3525" s="33">
        <v>104</v>
      </c>
      <c r="AK3525" s="33">
        <f>MIN(CalcoliFV!$AN$7,CalcoliFV!$AO$7+MAX(0,180-AJ3525)+4)</f>
        <v>110</v>
      </c>
    </row>
    <row r="3526" spans="35:37" x14ac:dyDescent="0.3">
      <c r="AI3526" s="32">
        <f t="shared" si="93"/>
        <v>45438.791666658122</v>
      </c>
      <c r="AJ3526" s="33">
        <v>122</v>
      </c>
      <c r="AK3526" s="33">
        <f>MIN(CalcoliFV!$AN$7,CalcoliFV!$AO$7+MAX(0,180-AJ3526)+4)</f>
        <v>110</v>
      </c>
    </row>
    <row r="3527" spans="35:37" x14ac:dyDescent="0.3">
      <c r="AI3527" s="32">
        <f t="shared" si="93"/>
        <v>45438.833333324787</v>
      </c>
      <c r="AJ3527" s="33">
        <v>139.91</v>
      </c>
      <c r="AK3527" s="33">
        <f>MIN(CalcoliFV!$AN$7,CalcoliFV!$AO$7+MAX(0,180-AJ3527)+4)</f>
        <v>110</v>
      </c>
    </row>
    <row r="3528" spans="35:37" x14ac:dyDescent="0.3">
      <c r="AI3528" s="32">
        <f t="shared" si="93"/>
        <v>45438.874999991451</v>
      </c>
      <c r="AJ3528" s="33">
        <v>135.77000000000001</v>
      </c>
      <c r="AK3528" s="33">
        <f>MIN(CalcoliFV!$AN$7,CalcoliFV!$AO$7+MAX(0,180-AJ3528)+4)</f>
        <v>110</v>
      </c>
    </row>
    <row r="3529" spans="35:37" x14ac:dyDescent="0.3">
      <c r="AI3529" s="32">
        <f t="shared" si="93"/>
        <v>45438.916666658115</v>
      </c>
      <c r="AJ3529" s="33">
        <v>125.82</v>
      </c>
      <c r="AK3529" s="33">
        <f>MIN(CalcoliFV!$AN$7,CalcoliFV!$AO$7+MAX(0,180-AJ3529)+4)</f>
        <v>110</v>
      </c>
    </row>
    <row r="3530" spans="35:37" x14ac:dyDescent="0.3">
      <c r="AI3530" s="32">
        <f t="shared" si="93"/>
        <v>45438.958333324779</v>
      </c>
      <c r="AJ3530" s="33">
        <v>121.42186</v>
      </c>
      <c r="AK3530" s="33">
        <f>MIN(CalcoliFV!$AN$7,CalcoliFV!$AO$7+MAX(0,180-AJ3530)+4)</f>
        <v>110</v>
      </c>
    </row>
    <row r="3531" spans="35:37" x14ac:dyDescent="0.3">
      <c r="AI3531" s="32">
        <f t="shared" si="93"/>
        <v>45438.999999991443</v>
      </c>
      <c r="AJ3531" s="33">
        <v>108.12</v>
      </c>
      <c r="AK3531" s="33">
        <f>MIN(CalcoliFV!$AN$7,CalcoliFV!$AO$7+MAX(0,180-AJ3531)+4)</f>
        <v>110</v>
      </c>
    </row>
    <row r="3532" spans="35:37" x14ac:dyDescent="0.3">
      <c r="AI3532" s="32">
        <f t="shared" si="93"/>
        <v>45439.041666658108</v>
      </c>
      <c r="AJ3532" s="33">
        <v>100</v>
      </c>
      <c r="AK3532" s="33">
        <f>MIN(CalcoliFV!$AN$7,CalcoliFV!$AO$7+MAX(0,180-AJ3532)+4)</f>
        <v>110</v>
      </c>
    </row>
    <row r="3533" spans="35:37" x14ac:dyDescent="0.3">
      <c r="AI3533" s="32">
        <f t="shared" si="93"/>
        <v>45439.083333324772</v>
      </c>
      <c r="AJ3533" s="33">
        <v>97.1</v>
      </c>
      <c r="AK3533" s="33">
        <f>MIN(CalcoliFV!$AN$7,CalcoliFV!$AO$7+MAX(0,180-AJ3533)+4)</f>
        <v>110</v>
      </c>
    </row>
    <row r="3534" spans="35:37" x14ac:dyDescent="0.3">
      <c r="AI3534" s="32">
        <f t="shared" si="93"/>
        <v>45439.124999991436</v>
      </c>
      <c r="AJ3534" s="33">
        <v>95</v>
      </c>
      <c r="AK3534" s="33">
        <f>MIN(CalcoliFV!$AN$7,CalcoliFV!$AO$7+MAX(0,180-AJ3534)+4)</f>
        <v>110</v>
      </c>
    </row>
    <row r="3535" spans="35:37" x14ac:dyDescent="0.3">
      <c r="AI3535" s="32">
        <f t="shared" si="93"/>
        <v>45439.1666666581</v>
      </c>
      <c r="AJ3535" s="33">
        <v>84.54</v>
      </c>
      <c r="AK3535" s="33">
        <f>MIN(CalcoliFV!$AN$7,CalcoliFV!$AO$7+MAX(0,180-AJ3535)+4)</f>
        <v>110</v>
      </c>
    </row>
    <row r="3536" spans="35:37" x14ac:dyDescent="0.3">
      <c r="AI3536" s="32">
        <f t="shared" si="93"/>
        <v>45439.208333324765</v>
      </c>
      <c r="AJ3536" s="33">
        <v>97.1</v>
      </c>
      <c r="AK3536" s="33">
        <f>MIN(CalcoliFV!$AN$7,CalcoliFV!$AO$7+MAX(0,180-AJ3536)+4)</f>
        <v>110</v>
      </c>
    </row>
    <row r="3537" spans="35:37" x14ac:dyDescent="0.3">
      <c r="AI3537" s="32">
        <f t="shared" si="93"/>
        <v>45439.249999991429</v>
      </c>
      <c r="AJ3537" s="33">
        <v>115.9</v>
      </c>
      <c r="AK3537" s="33">
        <f>MIN(CalcoliFV!$AN$7,CalcoliFV!$AO$7+MAX(0,180-AJ3537)+4)</f>
        <v>110</v>
      </c>
    </row>
    <row r="3538" spans="35:37" x14ac:dyDescent="0.3">
      <c r="AI3538" s="32">
        <f t="shared" si="93"/>
        <v>45439.291666658093</v>
      </c>
      <c r="AJ3538" s="33">
        <v>129.16</v>
      </c>
      <c r="AK3538" s="33">
        <f>MIN(CalcoliFV!$AN$7,CalcoliFV!$AO$7+MAX(0,180-AJ3538)+4)</f>
        <v>110</v>
      </c>
    </row>
    <row r="3539" spans="35:37" x14ac:dyDescent="0.3">
      <c r="AI3539" s="32">
        <f t="shared" si="93"/>
        <v>45439.333333324757</v>
      </c>
      <c r="AJ3539" s="33">
        <v>122.76</v>
      </c>
      <c r="AK3539" s="33">
        <f>MIN(CalcoliFV!$AN$7,CalcoliFV!$AO$7+MAX(0,180-AJ3539)+4)</f>
        <v>110</v>
      </c>
    </row>
    <row r="3540" spans="35:37" x14ac:dyDescent="0.3">
      <c r="AI3540" s="32">
        <f t="shared" si="93"/>
        <v>45439.374999991422</v>
      </c>
      <c r="AJ3540" s="33">
        <v>110.32</v>
      </c>
      <c r="AK3540" s="33">
        <f>MIN(CalcoliFV!$AN$7,CalcoliFV!$AO$7+MAX(0,180-AJ3540)+4)</f>
        <v>110</v>
      </c>
    </row>
    <row r="3541" spans="35:37" x14ac:dyDescent="0.3">
      <c r="AI3541" s="32">
        <f t="shared" si="93"/>
        <v>45439.416666658086</v>
      </c>
      <c r="AJ3541" s="33">
        <v>97.1</v>
      </c>
      <c r="AK3541" s="33">
        <f>MIN(CalcoliFV!$AN$7,CalcoliFV!$AO$7+MAX(0,180-AJ3541)+4)</f>
        <v>110</v>
      </c>
    </row>
    <row r="3542" spans="35:37" x14ac:dyDescent="0.3">
      <c r="AI3542" s="32">
        <f t="shared" si="93"/>
        <v>45439.45833332475</v>
      </c>
      <c r="AJ3542" s="33">
        <v>90.5</v>
      </c>
      <c r="AK3542" s="33">
        <f>MIN(CalcoliFV!$AN$7,CalcoliFV!$AO$7+MAX(0,180-AJ3542)+4)</f>
        <v>110</v>
      </c>
    </row>
    <row r="3543" spans="35:37" x14ac:dyDescent="0.3">
      <c r="AI3543" s="32">
        <f t="shared" si="93"/>
        <v>45439.499999991414</v>
      </c>
      <c r="AJ3543" s="33">
        <v>72.98</v>
      </c>
      <c r="AK3543" s="33">
        <f>MIN(CalcoliFV!$AN$7,CalcoliFV!$AO$7+MAX(0,180-AJ3543)+4)</f>
        <v>110</v>
      </c>
    </row>
    <row r="3544" spans="35:37" x14ac:dyDescent="0.3">
      <c r="AI3544" s="32">
        <f t="shared" si="93"/>
        <v>45439.541666658079</v>
      </c>
      <c r="AJ3544" s="33">
        <v>82.73</v>
      </c>
      <c r="AK3544" s="33">
        <f>MIN(CalcoliFV!$AN$7,CalcoliFV!$AO$7+MAX(0,180-AJ3544)+4)</f>
        <v>110</v>
      </c>
    </row>
    <row r="3545" spans="35:37" x14ac:dyDescent="0.3">
      <c r="AI3545" s="32">
        <f t="shared" si="93"/>
        <v>45439.583333324743</v>
      </c>
      <c r="AJ3545" s="33">
        <v>90.5</v>
      </c>
      <c r="AK3545" s="33">
        <f>MIN(CalcoliFV!$AN$7,CalcoliFV!$AO$7+MAX(0,180-AJ3545)+4)</f>
        <v>110</v>
      </c>
    </row>
    <row r="3546" spans="35:37" x14ac:dyDescent="0.3">
      <c r="AI3546" s="32">
        <f t="shared" si="93"/>
        <v>45439.624999991407</v>
      </c>
      <c r="AJ3546" s="33">
        <v>97.1</v>
      </c>
      <c r="AK3546" s="33">
        <f>MIN(CalcoliFV!$AN$7,CalcoliFV!$AO$7+MAX(0,180-AJ3546)+4)</f>
        <v>110</v>
      </c>
    </row>
    <row r="3547" spans="35:37" x14ac:dyDescent="0.3">
      <c r="AI3547" s="32">
        <f t="shared" si="93"/>
        <v>45439.666666658071</v>
      </c>
      <c r="AJ3547" s="33">
        <v>111.56</v>
      </c>
      <c r="AK3547" s="33">
        <f>MIN(CalcoliFV!$AN$7,CalcoliFV!$AO$7+MAX(0,180-AJ3547)+4)</f>
        <v>110</v>
      </c>
    </row>
    <row r="3548" spans="35:37" x14ac:dyDescent="0.3">
      <c r="AI3548" s="32">
        <f t="shared" si="93"/>
        <v>45439.708333324736</v>
      </c>
      <c r="AJ3548" s="33">
        <v>108.57</v>
      </c>
      <c r="AK3548" s="33">
        <f>MIN(CalcoliFV!$AN$7,CalcoliFV!$AO$7+MAX(0,180-AJ3548)+4)</f>
        <v>110</v>
      </c>
    </row>
    <row r="3549" spans="35:37" x14ac:dyDescent="0.3">
      <c r="AI3549" s="32">
        <f t="shared" si="93"/>
        <v>45439.7499999914</v>
      </c>
      <c r="AJ3549" s="33">
        <v>131.69999999999999</v>
      </c>
      <c r="AK3549" s="33">
        <f>MIN(CalcoliFV!$AN$7,CalcoliFV!$AO$7+MAX(0,180-AJ3549)+4)</f>
        <v>110</v>
      </c>
    </row>
    <row r="3550" spans="35:37" x14ac:dyDescent="0.3">
      <c r="AI3550" s="32">
        <f t="shared" si="93"/>
        <v>45439.791666658064</v>
      </c>
      <c r="AJ3550" s="33">
        <v>164</v>
      </c>
      <c r="AK3550" s="33">
        <f>MIN(CalcoliFV!$AN$7,CalcoliFV!$AO$7+MAX(0,180-AJ3550)+4)</f>
        <v>90</v>
      </c>
    </row>
    <row r="3551" spans="35:37" x14ac:dyDescent="0.3">
      <c r="AI3551" s="32">
        <f t="shared" si="93"/>
        <v>45439.833333324728</v>
      </c>
      <c r="AJ3551" s="33">
        <v>180</v>
      </c>
      <c r="AK3551" s="33">
        <f>MIN(CalcoliFV!$AN$7,CalcoliFV!$AO$7+MAX(0,180-AJ3551)+4)</f>
        <v>74</v>
      </c>
    </row>
    <row r="3552" spans="35:37" x14ac:dyDescent="0.3">
      <c r="AI3552" s="32">
        <f t="shared" si="93"/>
        <v>45439.874999991393</v>
      </c>
      <c r="AJ3552" s="33">
        <v>171.27</v>
      </c>
      <c r="AK3552" s="33">
        <f>MIN(CalcoliFV!$AN$7,CalcoliFV!$AO$7+MAX(0,180-AJ3552)+4)</f>
        <v>82.72999999999999</v>
      </c>
    </row>
    <row r="3553" spans="35:37" x14ac:dyDescent="0.3">
      <c r="AI3553" s="32">
        <f t="shared" si="93"/>
        <v>45439.916666658057</v>
      </c>
      <c r="AJ3553" s="33">
        <v>170</v>
      </c>
      <c r="AK3553" s="33">
        <f>MIN(CalcoliFV!$AN$7,CalcoliFV!$AO$7+MAX(0,180-AJ3553)+4)</f>
        <v>84</v>
      </c>
    </row>
    <row r="3554" spans="35:37" x14ac:dyDescent="0.3">
      <c r="AI3554" s="32">
        <f t="shared" si="93"/>
        <v>45439.958333324721</v>
      </c>
      <c r="AJ3554" s="33">
        <v>153.69999999999999</v>
      </c>
      <c r="AK3554" s="33">
        <f>MIN(CalcoliFV!$AN$7,CalcoliFV!$AO$7+MAX(0,180-AJ3554)+4)</f>
        <v>100.30000000000001</v>
      </c>
    </row>
    <row r="3555" spans="35:37" x14ac:dyDescent="0.3">
      <c r="AI3555" s="32">
        <f t="shared" si="93"/>
        <v>45439.999999991385</v>
      </c>
      <c r="AJ3555" s="33">
        <v>120</v>
      </c>
      <c r="AK3555" s="33">
        <f>MIN(CalcoliFV!$AN$7,CalcoliFV!$AO$7+MAX(0,180-AJ3555)+4)</f>
        <v>110</v>
      </c>
    </row>
    <row r="3556" spans="35:37" x14ac:dyDescent="0.3">
      <c r="AI3556" s="32">
        <f t="shared" si="93"/>
        <v>45440.04166665805</v>
      </c>
      <c r="AJ3556" s="33">
        <v>120</v>
      </c>
      <c r="AK3556" s="33">
        <f>MIN(CalcoliFV!$AN$7,CalcoliFV!$AO$7+MAX(0,180-AJ3556)+4)</f>
        <v>110</v>
      </c>
    </row>
    <row r="3557" spans="35:37" x14ac:dyDescent="0.3">
      <c r="AI3557" s="32">
        <f t="shared" si="93"/>
        <v>45440.083333324714</v>
      </c>
      <c r="AJ3557" s="33">
        <v>115.6</v>
      </c>
      <c r="AK3557" s="33">
        <f>MIN(CalcoliFV!$AN$7,CalcoliFV!$AO$7+MAX(0,180-AJ3557)+4)</f>
        <v>110</v>
      </c>
    </row>
    <row r="3558" spans="35:37" x14ac:dyDescent="0.3">
      <c r="AI3558" s="32">
        <f t="shared" si="93"/>
        <v>45440.124999991378</v>
      </c>
      <c r="AJ3558" s="33">
        <v>115.45</v>
      </c>
      <c r="AK3558" s="33">
        <f>MIN(CalcoliFV!$AN$7,CalcoliFV!$AO$7+MAX(0,180-AJ3558)+4)</f>
        <v>110</v>
      </c>
    </row>
    <row r="3559" spans="35:37" x14ac:dyDescent="0.3">
      <c r="AI3559" s="32">
        <f t="shared" si="93"/>
        <v>45440.166666658042</v>
      </c>
      <c r="AJ3559" s="33">
        <v>115</v>
      </c>
      <c r="AK3559" s="33">
        <f>MIN(CalcoliFV!$AN$7,CalcoliFV!$AO$7+MAX(0,180-AJ3559)+4)</f>
        <v>110</v>
      </c>
    </row>
    <row r="3560" spans="35:37" x14ac:dyDescent="0.3">
      <c r="AI3560" s="32">
        <f t="shared" si="93"/>
        <v>45440.208333324706</v>
      </c>
      <c r="AJ3560" s="33">
        <v>113</v>
      </c>
      <c r="AK3560" s="33">
        <f>MIN(CalcoliFV!$AN$7,CalcoliFV!$AO$7+MAX(0,180-AJ3560)+4)</f>
        <v>110</v>
      </c>
    </row>
    <row r="3561" spans="35:37" x14ac:dyDescent="0.3">
      <c r="AI3561" s="32">
        <f t="shared" si="93"/>
        <v>45440.249999991371</v>
      </c>
      <c r="AJ3561" s="33">
        <v>118.08</v>
      </c>
      <c r="AK3561" s="33">
        <f>MIN(CalcoliFV!$AN$7,CalcoliFV!$AO$7+MAX(0,180-AJ3561)+4)</f>
        <v>110</v>
      </c>
    </row>
    <row r="3562" spans="35:37" x14ac:dyDescent="0.3">
      <c r="AI3562" s="32">
        <f t="shared" si="93"/>
        <v>45440.291666658035</v>
      </c>
      <c r="AJ3562" s="33">
        <v>141.21</v>
      </c>
      <c r="AK3562" s="33">
        <f>MIN(CalcoliFV!$AN$7,CalcoliFV!$AO$7+MAX(0,180-AJ3562)+4)</f>
        <v>110</v>
      </c>
    </row>
    <row r="3563" spans="35:37" x14ac:dyDescent="0.3">
      <c r="AI3563" s="32">
        <f t="shared" si="93"/>
        <v>45440.333333324699</v>
      </c>
      <c r="AJ3563" s="33">
        <v>143.69</v>
      </c>
      <c r="AK3563" s="33">
        <f>MIN(CalcoliFV!$AN$7,CalcoliFV!$AO$7+MAX(0,180-AJ3563)+4)</f>
        <v>110</v>
      </c>
    </row>
    <row r="3564" spans="35:37" x14ac:dyDescent="0.3">
      <c r="AI3564" s="32">
        <f t="shared" si="93"/>
        <v>45440.374999991363</v>
      </c>
      <c r="AJ3564" s="33">
        <v>129.44</v>
      </c>
      <c r="AK3564" s="33">
        <f>MIN(CalcoliFV!$AN$7,CalcoliFV!$AO$7+MAX(0,180-AJ3564)+4)</f>
        <v>110</v>
      </c>
    </row>
    <row r="3565" spans="35:37" x14ac:dyDescent="0.3">
      <c r="AI3565" s="32">
        <f t="shared" si="93"/>
        <v>45440.416666658028</v>
      </c>
      <c r="AJ3565" s="33">
        <v>120.8</v>
      </c>
      <c r="AK3565" s="33">
        <f>MIN(CalcoliFV!$AN$7,CalcoliFV!$AO$7+MAX(0,180-AJ3565)+4)</f>
        <v>110</v>
      </c>
    </row>
    <row r="3566" spans="35:37" x14ac:dyDescent="0.3">
      <c r="AI3566" s="32">
        <f t="shared" si="93"/>
        <v>45440.458333324692</v>
      </c>
      <c r="AJ3566" s="33">
        <v>114.63</v>
      </c>
      <c r="AK3566" s="33">
        <f>MIN(CalcoliFV!$AN$7,CalcoliFV!$AO$7+MAX(0,180-AJ3566)+4)</f>
        <v>110</v>
      </c>
    </row>
    <row r="3567" spans="35:37" x14ac:dyDescent="0.3">
      <c r="AI3567" s="32">
        <f t="shared" si="93"/>
        <v>45440.499999991356</v>
      </c>
      <c r="AJ3567" s="33">
        <v>97.1</v>
      </c>
      <c r="AK3567" s="33">
        <f>MIN(CalcoliFV!$AN$7,CalcoliFV!$AO$7+MAX(0,180-AJ3567)+4)</f>
        <v>110</v>
      </c>
    </row>
    <row r="3568" spans="35:37" x14ac:dyDescent="0.3">
      <c r="AI3568" s="32">
        <f t="shared" si="93"/>
        <v>45440.54166665802</v>
      </c>
      <c r="AJ3568" s="33">
        <v>97.1</v>
      </c>
      <c r="AK3568" s="33">
        <f>MIN(CalcoliFV!$AN$7,CalcoliFV!$AO$7+MAX(0,180-AJ3568)+4)</f>
        <v>110</v>
      </c>
    </row>
    <row r="3569" spans="35:37" x14ac:dyDescent="0.3">
      <c r="AI3569" s="32">
        <f t="shared" si="93"/>
        <v>45440.583333324685</v>
      </c>
      <c r="AJ3569" s="33">
        <v>104.52</v>
      </c>
      <c r="AK3569" s="33">
        <f>MIN(CalcoliFV!$AN$7,CalcoliFV!$AO$7+MAX(0,180-AJ3569)+4)</f>
        <v>110</v>
      </c>
    </row>
    <row r="3570" spans="35:37" x14ac:dyDescent="0.3">
      <c r="AI3570" s="32">
        <f t="shared" si="93"/>
        <v>45440.624999991349</v>
      </c>
      <c r="AJ3570" s="33">
        <v>104.52</v>
      </c>
      <c r="AK3570" s="33">
        <f>MIN(CalcoliFV!$AN$7,CalcoliFV!$AO$7+MAX(0,180-AJ3570)+4)</f>
        <v>110</v>
      </c>
    </row>
    <row r="3571" spans="35:37" x14ac:dyDescent="0.3">
      <c r="AI3571" s="32">
        <f t="shared" si="93"/>
        <v>45440.666666658013</v>
      </c>
      <c r="AJ3571" s="33">
        <v>112.36</v>
      </c>
      <c r="AK3571" s="33">
        <f>MIN(CalcoliFV!$AN$7,CalcoliFV!$AO$7+MAX(0,180-AJ3571)+4)</f>
        <v>110</v>
      </c>
    </row>
    <row r="3572" spans="35:37" x14ac:dyDescent="0.3">
      <c r="AI3572" s="32">
        <f t="shared" si="93"/>
        <v>45440.708333324677</v>
      </c>
      <c r="AJ3572" s="33">
        <v>112.36</v>
      </c>
      <c r="AK3572" s="33">
        <f>MIN(CalcoliFV!$AN$7,CalcoliFV!$AO$7+MAX(0,180-AJ3572)+4)</f>
        <v>110</v>
      </c>
    </row>
    <row r="3573" spans="35:37" x14ac:dyDescent="0.3">
      <c r="AI3573" s="32">
        <f t="shared" si="93"/>
        <v>45440.749999991342</v>
      </c>
      <c r="AJ3573" s="33">
        <v>118.0685</v>
      </c>
      <c r="AK3573" s="33">
        <f>MIN(CalcoliFV!$AN$7,CalcoliFV!$AO$7+MAX(0,180-AJ3573)+4)</f>
        <v>110</v>
      </c>
    </row>
    <row r="3574" spans="35:37" x14ac:dyDescent="0.3">
      <c r="AI3574" s="32">
        <f t="shared" si="93"/>
        <v>45440.791666658006</v>
      </c>
      <c r="AJ3574" s="33">
        <v>145</v>
      </c>
      <c r="AK3574" s="33">
        <f>MIN(CalcoliFV!$AN$7,CalcoliFV!$AO$7+MAX(0,180-AJ3574)+4)</f>
        <v>109</v>
      </c>
    </row>
    <row r="3575" spans="35:37" x14ac:dyDescent="0.3">
      <c r="AI3575" s="32">
        <f t="shared" si="93"/>
        <v>45440.83333332467</v>
      </c>
      <c r="AJ3575" s="33">
        <v>156.63999999999999</v>
      </c>
      <c r="AK3575" s="33">
        <f>MIN(CalcoliFV!$AN$7,CalcoliFV!$AO$7+MAX(0,180-AJ3575)+4)</f>
        <v>97.360000000000014</v>
      </c>
    </row>
    <row r="3576" spans="35:37" x14ac:dyDescent="0.3">
      <c r="AI3576" s="32">
        <f t="shared" si="93"/>
        <v>45440.874999991334</v>
      </c>
      <c r="AJ3576" s="33">
        <v>151.52000000000001</v>
      </c>
      <c r="AK3576" s="33">
        <f>MIN(CalcoliFV!$AN$7,CalcoliFV!$AO$7+MAX(0,180-AJ3576)+4)</f>
        <v>102.47999999999999</v>
      </c>
    </row>
    <row r="3577" spans="35:37" x14ac:dyDescent="0.3">
      <c r="AI3577" s="32">
        <f t="shared" si="93"/>
        <v>45440.916666657999</v>
      </c>
      <c r="AJ3577" s="33">
        <v>142.78</v>
      </c>
      <c r="AK3577" s="33">
        <f>MIN(CalcoliFV!$AN$7,CalcoliFV!$AO$7+MAX(0,180-AJ3577)+4)</f>
        <v>110</v>
      </c>
    </row>
    <row r="3578" spans="35:37" x14ac:dyDescent="0.3">
      <c r="AI3578" s="32">
        <f t="shared" si="93"/>
        <v>45440.958333324663</v>
      </c>
      <c r="AJ3578" s="33">
        <v>123.46222</v>
      </c>
      <c r="AK3578" s="33">
        <f>MIN(CalcoliFV!$AN$7,CalcoliFV!$AO$7+MAX(0,180-AJ3578)+4)</f>
        <v>110</v>
      </c>
    </row>
    <row r="3579" spans="35:37" x14ac:dyDescent="0.3">
      <c r="AI3579" s="32">
        <f t="shared" si="93"/>
        <v>45440.999999991327</v>
      </c>
      <c r="AJ3579" s="33">
        <v>113.6</v>
      </c>
      <c r="AK3579" s="33">
        <f>MIN(CalcoliFV!$AN$7,CalcoliFV!$AO$7+MAX(0,180-AJ3579)+4)</f>
        <v>110</v>
      </c>
    </row>
    <row r="3580" spans="35:37" x14ac:dyDescent="0.3">
      <c r="AI3580" s="32">
        <f t="shared" si="93"/>
        <v>45441.041666657991</v>
      </c>
      <c r="AJ3580" s="33">
        <v>102.24</v>
      </c>
      <c r="AK3580" s="33">
        <f>MIN(CalcoliFV!$AN$7,CalcoliFV!$AO$7+MAX(0,180-AJ3580)+4)</f>
        <v>110</v>
      </c>
    </row>
    <row r="3581" spans="35:37" x14ac:dyDescent="0.3">
      <c r="AI3581" s="32">
        <f t="shared" si="93"/>
        <v>45441.083333324656</v>
      </c>
      <c r="AJ3581" s="33">
        <v>100</v>
      </c>
      <c r="AK3581" s="33">
        <f>MIN(CalcoliFV!$AN$7,CalcoliFV!$AO$7+MAX(0,180-AJ3581)+4)</f>
        <v>110</v>
      </c>
    </row>
    <row r="3582" spans="35:37" x14ac:dyDescent="0.3">
      <c r="AI3582" s="32">
        <f t="shared" si="93"/>
        <v>45441.12499999132</v>
      </c>
      <c r="AJ3582" s="33">
        <v>100</v>
      </c>
      <c r="AK3582" s="33">
        <f>MIN(CalcoliFV!$AN$7,CalcoliFV!$AO$7+MAX(0,180-AJ3582)+4)</f>
        <v>110</v>
      </c>
    </row>
    <row r="3583" spans="35:37" x14ac:dyDescent="0.3">
      <c r="AI3583" s="32">
        <f t="shared" si="93"/>
        <v>45441.166666657984</v>
      </c>
      <c r="AJ3583" s="33">
        <v>100</v>
      </c>
      <c r="AK3583" s="33">
        <f>MIN(CalcoliFV!$AN$7,CalcoliFV!$AO$7+MAX(0,180-AJ3583)+4)</f>
        <v>110</v>
      </c>
    </row>
    <row r="3584" spans="35:37" x14ac:dyDescent="0.3">
      <c r="AI3584" s="32">
        <f t="shared" si="93"/>
        <v>45441.208333324648</v>
      </c>
      <c r="AJ3584" s="33">
        <v>102.29</v>
      </c>
      <c r="AK3584" s="33">
        <f>MIN(CalcoliFV!$AN$7,CalcoliFV!$AO$7+MAX(0,180-AJ3584)+4)</f>
        <v>110</v>
      </c>
    </row>
    <row r="3585" spans="35:37" x14ac:dyDescent="0.3">
      <c r="AI3585" s="32">
        <f t="shared" si="93"/>
        <v>45441.249999991313</v>
      </c>
      <c r="AJ3585" s="33">
        <v>111.89</v>
      </c>
      <c r="AK3585" s="33">
        <f>MIN(CalcoliFV!$AN$7,CalcoliFV!$AO$7+MAX(0,180-AJ3585)+4)</f>
        <v>110</v>
      </c>
    </row>
    <row r="3586" spans="35:37" x14ac:dyDescent="0.3">
      <c r="AI3586" s="32">
        <f t="shared" si="93"/>
        <v>45441.291666657977</v>
      </c>
      <c r="AJ3586" s="33">
        <v>136.13</v>
      </c>
      <c r="AK3586" s="33">
        <f>MIN(CalcoliFV!$AN$7,CalcoliFV!$AO$7+MAX(0,180-AJ3586)+4)</f>
        <v>110</v>
      </c>
    </row>
    <row r="3587" spans="35:37" x14ac:dyDescent="0.3">
      <c r="AI3587" s="32">
        <f t="shared" si="93"/>
        <v>45441.333333324641</v>
      </c>
      <c r="AJ3587" s="33">
        <v>135</v>
      </c>
      <c r="AK3587" s="33">
        <f>MIN(CalcoliFV!$AN$7,CalcoliFV!$AO$7+MAX(0,180-AJ3587)+4)</f>
        <v>110</v>
      </c>
    </row>
    <row r="3588" spans="35:37" x14ac:dyDescent="0.3">
      <c r="AI3588" s="32">
        <f t="shared" si="93"/>
        <v>45441.374999991305</v>
      </c>
      <c r="AJ3588" s="33">
        <v>114.66</v>
      </c>
      <c r="AK3588" s="33">
        <f>MIN(CalcoliFV!$AN$7,CalcoliFV!$AO$7+MAX(0,180-AJ3588)+4)</f>
        <v>110</v>
      </c>
    </row>
    <row r="3589" spans="35:37" x14ac:dyDescent="0.3">
      <c r="AI3589" s="32">
        <f t="shared" ref="AI3589:AI3652" si="94">AI3588+1/24</f>
        <v>45441.416666657969</v>
      </c>
      <c r="AJ3589" s="33">
        <v>105</v>
      </c>
      <c r="AK3589" s="33">
        <f>MIN(CalcoliFV!$AN$7,CalcoliFV!$AO$7+MAX(0,180-AJ3589)+4)</f>
        <v>110</v>
      </c>
    </row>
    <row r="3590" spans="35:37" x14ac:dyDescent="0.3">
      <c r="AI3590" s="32">
        <f t="shared" si="94"/>
        <v>45441.458333324634</v>
      </c>
      <c r="AJ3590" s="33">
        <v>101.11</v>
      </c>
      <c r="AK3590" s="33">
        <f>MIN(CalcoliFV!$AN$7,CalcoliFV!$AO$7+MAX(0,180-AJ3590)+4)</f>
        <v>110</v>
      </c>
    </row>
    <row r="3591" spans="35:37" x14ac:dyDescent="0.3">
      <c r="AI3591" s="32">
        <f t="shared" si="94"/>
        <v>45441.499999991298</v>
      </c>
      <c r="AJ3591" s="33">
        <v>91.17</v>
      </c>
      <c r="AK3591" s="33">
        <f>MIN(CalcoliFV!$AN$7,CalcoliFV!$AO$7+MAX(0,180-AJ3591)+4)</f>
        <v>110</v>
      </c>
    </row>
    <row r="3592" spans="35:37" x14ac:dyDescent="0.3">
      <c r="AI3592" s="32">
        <f t="shared" si="94"/>
        <v>45441.541666657962</v>
      </c>
      <c r="AJ3592" s="33">
        <v>97.1</v>
      </c>
      <c r="AK3592" s="33">
        <f>MIN(CalcoliFV!$AN$7,CalcoliFV!$AO$7+MAX(0,180-AJ3592)+4)</f>
        <v>110</v>
      </c>
    </row>
    <row r="3593" spans="35:37" x14ac:dyDescent="0.3">
      <c r="AI3593" s="32">
        <f t="shared" si="94"/>
        <v>45441.583333324626</v>
      </c>
      <c r="AJ3593" s="33">
        <v>100</v>
      </c>
      <c r="AK3593" s="33">
        <f>MIN(CalcoliFV!$AN$7,CalcoliFV!$AO$7+MAX(0,180-AJ3593)+4)</f>
        <v>110</v>
      </c>
    </row>
    <row r="3594" spans="35:37" x14ac:dyDescent="0.3">
      <c r="AI3594" s="32">
        <f t="shared" si="94"/>
        <v>45441.624999991291</v>
      </c>
      <c r="AJ3594" s="33">
        <v>102.52802</v>
      </c>
      <c r="AK3594" s="33">
        <f>MIN(CalcoliFV!$AN$7,CalcoliFV!$AO$7+MAX(0,180-AJ3594)+4)</f>
        <v>110</v>
      </c>
    </row>
    <row r="3595" spans="35:37" x14ac:dyDescent="0.3">
      <c r="AI3595" s="32">
        <f t="shared" si="94"/>
        <v>45441.666666657955</v>
      </c>
      <c r="AJ3595" s="33">
        <v>109.11</v>
      </c>
      <c r="AK3595" s="33">
        <f>MIN(CalcoliFV!$AN$7,CalcoliFV!$AO$7+MAX(0,180-AJ3595)+4)</f>
        <v>110</v>
      </c>
    </row>
    <row r="3596" spans="35:37" x14ac:dyDescent="0.3">
      <c r="AI3596" s="32">
        <f t="shared" si="94"/>
        <v>45441.708333324619</v>
      </c>
      <c r="AJ3596" s="33">
        <v>112</v>
      </c>
      <c r="AK3596" s="33">
        <f>MIN(CalcoliFV!$AN$7,CalcoliFV!$AO$7+MAX(0,180-AJ3596)+4)</f>
        <v>110</v>
      </c>
    </row>
    <row r="3597" spans="35:37" x14ac:dyDescent="0.3">
      <c r="AI3597" s="32">
        <f t="shared" si="94"/>
        <v>45441.749999991283</v>
      </c>
      <c r="AJ3597" s="33">
        <v>118.43</v>
      </c>
      <c r="AK3597" s="33">
        <f>MIN(CalcoliFV!$AN$7,CalcoliFV!$AO$7+MAX(0,180-AJ3597)+4)</f>
        <v>110</v>
      </c>
    </row>
    <row r="3598" spans="35:37" x14ac:dyDescent="0.3">
      <c r="AI3598" s="32">
        <f t="shared" si="94"/>
        <v>45441.791666657948</v>
      </c>
      <c r="AJ3598" s="33">
        <v>158.69999999999999</v>
      </c>
      <c r="AK3598" s="33">
        <f>MIN(CalcoliFV!$AN$7,CalcoliFV!$AO$7+MAX(0,180-AJ3598)+4)</f>
        <v>95.300000000000011</v>
      </c>
    </row>
    <row r="3599" spans="35:37" x14ac:dyDescent="0.3">
      <c r="AI3599" s="32">
        <f t="shared" si="94"/>
        <v>45441.833333324612</v>
      </c>
      <c r="AJ3599" s="33">
        <v>174.4</v>
      </c>
      <c r="AK3599" s="33">
        <f>MIN(CalcoliFV!$AN$7,CalcoliFV!$AO$7+MAX(0,180-AJ3599)+4)</f>
        <v>79.599999999999994</v>
      </c>
    </row>
    <row r="3600" spans="35:37" x14ac:dyDescent="0.3">
      <c r="AI3600" s="32">
        <f t="shared" si="94"/>
        <v>45441.874999991276</v>
      </c>
      <c r="AJ3600" s="33">
        <v>155</v>
      </c>
      <c r="AK3600" s="33">
        <f>MIN(CalcoliFV!$AN$7,CalcoliFV!$AO$7+MAX(0,180-AJ3600)+4)</f>
        <v>99</v>
      </c>
    </row>
    <row r="3601" spans="35:37" x14ac:dyDescent="0.3">
      <c r="AI3601" s="32">
        <f t="shared" si="94"/>
        <v>45441.91666665794</v>
      </c>
      <c r="AJ3601" s="33">
        <v>123</v>
      </c>
      <c r="AK3601" s="33">
        <f>MIN(CalcoliFV!$AN$7,CalcoliFV!$AO$7+MAX(0,180-AJ3601)+4)</f>
        <v>110</v>
      </c>
    </row>
    <row r="3602" spans="35:37" x14ac:dyDescent="0.3">
      <c r="AI3602" s="32">
        <f t="shared" si="94"/>
        <v>45441.958333324605</v>
      </c>
      <c r="AJ3602" s="33">
        <v>115.37</v>
      </c>
      <c r="AK3602" s="33">
        <f>MIN(CalcoliFV!$AN$7,CalcoliFV!$AO$7+MAX(0,180-AJ3602)+4)</f>
        <v>110</v>
      </c>
    </row>
    <row r="3603" spans="35:37" x14ac:dyDescent="0.3">
      <c r="AI3603" s="32">
        <f t="shared" si="94"/>
        <v>45441.999999991269</v>
      </c>
      <c r="AJ3603" s="33">
        <v>117.93</v>
      </c>
      <c r="AK3603" s="33">
        <f>MIN(CalcoliFV!$AN$7,CalcoliFV!$AO$7+MAX(0,180-AJ3603)+4)</f>
        <v>110</v>
      </c>
    </row>
    <row r="3604" spans="35:37" x14ac:dyDescent="0.3">
      <c r="AI3604" s="32">
        <f t="shared" si="94"/>
        <v>45442.041666657933</v>
      </c>
      <c r="AJ3604" s="33">
        <v>112</v>
      </c>
      <c r="AK3604" s="33">
        <f>MIN(CalcoliFV!$AN$7,CalcoliFV!$AO$7+MAX(0,180-AJ3604)+4)</f>
        <v>110</v>
      </c>
    </row>
    <row r="3605" spans="35:37" x14ac:dyDescent="0.3">
      <c r="AI3605" s="32">
        <f t="shared" si="94"/>
        <v>45442.083333324597</v>
      </c>
      <c r="AJ3605" s="33">
        <v>111.87</v>
      </c>
      <c r="AK3605" s="33">
        <f>MIN(CalcoliFV!$AN$7,CalcoliFV!$AO$7+MAX(0,180-AJ3605)+4)</f>
        <v>110</v>
      </c>
    </row>
    <row r="3606" spans="35:37" x14ac:dyDescent="0.3">
      <c r="AI3606" s="32">
        <f t="shared" si="94"/>
        <v>45442.124999991262</v>
      </c>
      <c r="AJ3606" s="33">
        <v>111.85</v>
      </c>
      <c r="AK3606" s="33">
        <f>MIN(CalcoliFV!$AN$7,CalcoliFV!$AO$7+MAX(0,180-AJ3606)+4)</f>
        <v>110</v>
      </c>
    </row>
    <row r="3607" spans="35:37" x14ac:dyDescent="0.3">
      <c r="AI3607" s="32">
        <f t="shared" si="94"/>
        <v>45442.166666657926</v>
      </c>
      <c r="AJ3607" s="33">
        <v>111.87</v>
      </c>
      <c r="AK3607" s="33">
        <f>MIN(CalcoliFV!$AN$7,CalcoliFV!$AO$7+MAX(0,180-AJ3607)+4)</f>
        <v>110</v>
      </c>
    </row>
    <row r="3608" spans="35:37" x14ac:dyDescent="0.3">
      <c r="AI3608" s="32">
        <f t="shared" si="94"/>
        <v>45442.20833332459</v>
      </c>
      <c r="AJ3608" s="33">
        <v>111.87</v>
      </c>
      <c r="AK3608" s="33">
        <f>MIN(CalcoliFV!$AN$7,CalcoliFV!$AO$7+MAX(0,180-AJ3608)+4)</f>
        <v>110</v>
      </c>
    </row>
    <row r="3609" spans="35:37" x14ac:dyDescent="0.3">
      <c r="AI3609" s="32">
        <f t="shared" si="94"/>
        <v>45442.249999991254</v>
      </c>
      <c r="AJ3609" s="33">
        <v>111.82</v>
      </c>
      <c r="AK3609" s="33">
        <f>MIN(CalcoliFV!$AN$7,CalcoliFV!$AO$7+MAX(0,180-AJ3609)+4)</f>
        <v>110</v>
      </c>
    </row>
    <row r="3610" spans="35:37" x14ac:dyDescent="0.3">
      <c r="AI3610" s="32">
        <f t="shared" si="94"/>
        <v>45442.291666657919</v>
      </c>
      <c r="AJ3610" s="33">
        <v>142.99</v>
      </c>
      <c r="AK3610" s="33">
        <f>MIN(CalcoliFV!$AN$7,CalcoliFV!$AO$7+MAX(0,180-AJ3610)+4)</f>
        <v>110</v>
      </c>
    </row>
    <row r="3611" spans="35:37" x14ac:dyDescent="0.3">
      <c r="AI3611" s="32">
        <f t="shared" si="94"/>
        <v>45442.333333324583</v>
      </c>
      <c r="AJ3611" s="33">
        <v>148.19999999999999</v>
      </c>
      <c r="AK3611" s="33">
        <f>MIN(CalcoliFV!$AN$7,CalcoliFV!$AO$7+MAX(0,180-AJ3611)+4)</f>
        <v>105.80000000000001</v>
      </c>
    </row>
    <row r="3612" spans="35:37" x14ac:dyDescent="0.3">
      <c r="AI3612" s="32">
        <f t="shared" si="94"/>
        <v>45442.374999991247</v>
      </c>
      <c r="AJ3612" s="33">
        <v>130</v>
      </c>
      <c r="AK3612" s="33">
        <f>MIN(CalcoliFV!$AN$7,CalcoliFV!$AO$7+MAX(0,180-AJ3612)+4)</f>
        <v>110</v>
      </c>
    </row>
    <row r="3613" spans="35:37" x14ac:dyDescent="0.3">
      <c r="AI3613" s="32">
        <f t="shared" si="94"/>
        <v>45442.416666657911</v>
      </c>
      <c r="AJ3613" s="33">
        <v>121.41</v>
      </c>
      <c r="AK3613" s="33">
        <f>MIN(CalcoliFV!$AN$7,CalcoliFV!$AO$7+MAX(0,180-AJ3613)+4)</f>
        <v>110</v>
      </c>
    </row>
    <row r="3614" spans="35:37" x14ac:dyDescent="0.3">
      <c r="AI3614" s="32">
        <f t="shared" si="94"/>
        <v>45442.458333324576</v>
      </c>
      <c r="AJ3614" s="33">
        <v>112.29</v>
      </c>
      <c r="AK3614" s="33">
        <f>MIN(CalcoliFV!$AN$7,CalcoliFV!$AO$7+MAX(0,180-AJ3614)+4)</f>
        <v>110</v>
      </c>
    </row>
    <row r="3615" spans="35:37" x14ac:dyDescent="0.3">
      <c r="AI3615" s="32">
        <f t="shared" si="94"/>
        <v>45442.49999999124</v>
      </c>
      <c r="AJ3615" s="33">
        <v>100.1</v>
      </c>
      <c r="AK3615" s="33">
        <f>MIN(CalcoliFV!$AN$7,CalcoliFV!$AO$7+MAX(0,180-AJ3615)+4)</f>
        <v>110</v>
      </c>
    </row>
    <row r="3616" spans="35:37" x14ac:dyDescent="0.3">
      <c r="AI3616" s="32">
        <f t="shared" si="94"/>
        <v>45442.541666657904</v>
      </c>
      <c r="AJ3616" s="33">
        <v>99</v>
      </c>
      <c r="AK3616" s="33">
        <f>MIN(CalcoliFV!$AN$7,CalcoliFV!$AO$7+MAX(0,180-AJ3616)+4)</f>
        <v>110</v>
      </c>
    </row>
    <row r="3617" spans="35:37" x14ac:dyDescent="0.3">
      <c r="AI3617" s="32">
        <f t="shared" si="94"/>
        <v>45442.583333324568</v>
      </c>
      <c r="AJ3617" s="33">
        <v>102.54</v>
      </c>
      <c r="AK3617" s="33">
        <f>MIN(CalcoliFV!$AN$7,CalcoliFV!$AO$7+MAX(0,180-AJ3617)+4)</f>
        <v>110</v>
      </c>
    </row>
    <row r="3618" spans="35:37" x14ac:dyDescent="0.3">
      <c r="AI3618" s="32">
        <f t="shared" si="94"/>
        <v>45442.624999991232</v>
      </c>
      <c r="AJ3618" s="33">
        <v>99.8</v>
      </c>
      <c r="AK3618" s="33">
        <f>MIN(CalcoliFV!$AN$7,CalcoliFV!$AO$7+MAX(0,180-AJ3618)+4)</f>
        <v>110</v>
      </c>
    </row>
    <row r="3619" spans="35:37" x14ac:dyDescent="0.3">
      <c r="AI3619" s="32">
        <f t="shared" si="94"/>
        <v>45442.666666657897</v>
      </c>
      <c r="AJ3619" s="33">
        <v>102.39</v>
      </c>
      <c r="AK3619" s="33">
        <f>MIN(CalcoliFV!$AN$7,CalcoliFV!$AO$7+MAX(0,180-AJ3619)+4)</f>
        <v>110</v>
      </c>
    </row>
    <row r="3620" spans="35:37" x14ac:dyDescent="0.3">
      <c r="AI3620" s="32">
        <f t="shared" si="94"/>
        <v>45442.708333324561</v>
      </c>
      <c r="AJ3620" s="33">
        <v>104</v>
      </c>
      <c r="AK3620" s="33">
        <f>MIN(CalcoliFV!$AN$7,CalcoliFV!$AO$7+MAX(0,180-AJ3620)+4)</f>
        <v>110</v>
      </c>
    </row>
    <row r="3621" spans="35:37" x14ac:dyDescent="0.3">
      <c r="AI3621" s="32">
        <f t="shared" si="94"/>
        <v>45442.749999991225</v>
      </c>
      <c r="AJ3621" s="33">
        <v>111.72</v>
      </c>
      <c r="AK3621" s="33">
        <f>MIN(CalcoliFV!$AN$7,CalcoliFV!$AO$7+MAX(0,180-AJ3621)+4)</f>
        <v>110</v>
      </c>
    </row>
    <row r="3622" spans="35:37" x14ac:dyDescent="0.3">
      <c r="AI3622" s="32">
        <f t="shared" si="94"/>
        <v>45442.791666657889</v>
      </c>
      <c r="AJ3622" s="33">
        <v>132.36000000000001</v>
      </c>
      <c r="AK3622" s="33">
        <f>MIN(CalcoliFV!$AN$7,CalcoliFV!$AO$7+MAX(0,180-AJ3622)+4)</f>
        <v>110</v>
      </c>
    </row>
    <row r="3623" spans="35:37" x14ac:dyDescent="0.3">
      <c r="AI3623" s="32">
        <f t="shared" si="94"/>
        <v>45442.833333324554</v>
      </c>
      <c r="AJ3623" s="33">
        <v>143.09181000000001</v>
      </c>
      <c r="AK3623" s="33">
        <f>MIN(CalcoliFV!$AN$7,CalcoliFV!$AO$7+MAX(0,180-AJ3623)+4)</f>
        <v>110</v>
      </c>
    </row>
    <row r="3624" spans="35:37" x14ac:dyDescent="0.3">
      <c r="AI3624" s="32">
        <f t="shared" si="94"/>
        <v>45442.874999991218</v>
      </c>
      <c r="AJ3624" s="33">
        <v>132.64755</v>
      </c>
      <c r="AK3624" s="33">
        <f>MIN(CalcoliFV!$AN$7,CalcoliFV!$AO$7+MAX(0,180-AJ3624)+4)</f>
        <v>110</v>
      </c>
    </row>
    <row r="3625" spans="35:37" x14ac:dyDescent="0.3">
      <c r="AI3625" s="32">
        <f t="shared" si="94"/>
        <v>45442.916666657882</v>
      </c>
      <c r="AJ3625" s="33">
        <v>108.26</v>
      </c>
      <c r="AK3625" s="33">
        <f>MIN(CalcoliFV!$AN$7,CalcoliFV!$AO$7+MAX(0,180-AJ3625)+4)</f>
        <v>110</v>
      </c>
    </row>
    <row r="3626" spans="35:37" x14ac:dyDescent="0.3">
      <c r="AI3626" s="32">
        <f t="shared" si="94"/>
        <v>45442.958333324546</v>
      </c>
      <c r="AJ3626" s="33">
        <v>104</v>
      </c>
      <c r="AK3626" s="33">
        <f>MIN(CalcoliFV!$AN$7,CalcoliFV!$AO$7+MAX(0,180-AJ3626)+4)</f>
        <v>110</v>
      </c>
    </row>
    <row r="3627" spans="35:37" x14ac:dyDescent="0.3">
      <c r="AI3627" s="32">
        <f t="shared" si="94"/>
        <v>45442.999999991211</v>
      </c>
      <c r="AJ3627" s="33">
        <v>89.84</v>
      </c>
      <c r="AK3627" s="33">
        <f>MIN(CalcoliFV!$AN$7,CalcoliFV!$AO$7+MAX(0,180-AJ3627)+4)</f>
        <v>110</v>
      </c>
    </row>
    <row r="3628" spans="35:37" x14ac:dyDescent="0.3">
      <c r="AI3628" s="32">
        <f t="shared" si="94"/>
        <v>45443.041666657875</v>
      </c>
      <c r="AJ3628" s="33">
        <v>89.84</v>
      </c>
      <c r="AK3628" s="33">
        <f>MIN(CalcoliFV!$AN$7,CalcoliFV!$AO$7+MAX(0,180-AJ3628)+4)</f>
        <v>110</v>
      </c>
    </row>
    <row r="3629" spans="35:37" x14ac:dyDescent="0.3">
      <c r="AI3629" s="32">
        <f t="shared" si="94"/>
        <v>45443.083333324539</v>
      </c>
      <c r="AJ3629" s="33">
        <v>79.06</v>
      </c>
      <c r="AK3629" s="33">
        <f>MIN(CalcoliFV!$AN$7,CalcoliFV!$AO$7+MAX(0,180-AJ3629)+4)</f>
        <v>110</v>
      </c>
    </row>
    <row r="3630" spans="35:37" x14ac:dyDescent="0.3">
      <c r="AI3630" s="32">
        <f t="shared" si="94"/>
        <v>45443.124999991203</v>
      </c>
      <c r="AJ3630" s="33">
        <v>79.06</v>
      </c>
      <c r="AK3630" s="33">
        <f>MIN(CalcoliFV!$AN$7,CalcoliFV!$AO$7+MAX(0,180-AJ3630)+4)</f>
        <v>110</v>
      </c>
    </row>
    <row r="3631" spans="35:37" x14ac:dyDescent="0.3">
      <c r="AI3631" s="32">
        <f t="shared" si="94"/>
        <v>45443.166666657868</v>
      </c>
      <c r="AJ3631" s="33">
        <v>81.420680000000004</v>
      </c>
      <c r="AK3631" s="33">
        <f>MIN(CalcoliFV!$AN$7,CalcoliFV!$AO$7+MAX(0,180-AJ3631)+4)</f>
        <v>110</v>
      </c>
    </row>
    <row r="3632" spans="35:37" x14ac:dyDescent="0.3">
      <c r="AI3632" s="32">
        <f t="shared" si="94"/>
        <v>45443.208333324532</v>
      </c>
      <c r="AJ3632" s="33">
        <v>81.48</v>
      </c>
      <c r="AK3632" s="33">
        <f>MIN(CalcoliFV!$AN$7,CalcoliFV!$AO$7+MAX(0,180-AJ3632)+4)</f>
        <v>110</v>
      </c>
    </row>
    <row r="3633" spans="35:37" x14ac:dyDescent="0.3">
      <c r="AI3633" s="32">
        <f t="shared" si="94"/>
        <v>45443.249999991196</v>
      </c>
      <c r="AJ3633" s="33">
        <v>97.03</v>
      </c>
      <c r="AK3633" s="33">
        <f>MIN(CalcoliFV!$AN$7,CalcoliFV!$AO$7+MAX(0,180-AJ3633)+4)</f>
        <v>110</v>
      </c>
    </row>
    <row r="3634" spans="35:37" x14ac:dyDescent="0.3">
      <c r="AI3634" s="32">
        <f t="shared" si="94"/>
        <v>45443.29166665786</v>
      </c>
      <c r="AJ3634" s="33">
        <v>117.42419</v>
      </c>
      <c r="AK3634" s="33">
        <f>MIN(CalcoliFV!$AN$7,CalcoliFV!$AO$7+MAX(0,180-AJ3634)+4)</f>
        <v>110</v>
      </c>
    </row>
    <row r="3635" spans="35:37" x14ac:dyDescent="0.3">
      <c r="AI3635" s="32">
        <f t="shared" si="94"/>
        <v>45443.333333324525</v>
      </c>
      <c r="AJ3635" s="33">
        <v>121.41</v>
      </c>
      <c r="AK3635" s="33">
        <f>MIN(CalcoliFV!$AN$7,CalcoliFV!$AO$7+MAX(0,180-AJ3635)+4)</f>
        <v>110</v>
      </c>
    </row>
    <row r="3636" spans="35:37" x14ac:dyDescent="0.3">
      <c r="AI3636" s="32">
        <f t="shared" si="94"/>
        <v>45443.374999991189</v>
      </c>
      <c r="AJ3636" s="33">
        <v>106.75</v>
      </c>
      <c r="AK3636" s="33">
        <f>MIN(CalcoliFV!$AN$7,CalcoliFV!$AO$7+MAX(0,180-AJ3636)+4)</f>
        <v>110</v>
      </c>
    </row>
    <row r="3637" spans="35:37" x14ac:dyDescent="0.3">
      <c r="AI3637" s="32">
        <f t="shared" si="94"/>
        <v>45443.416666657853</v>
      </c>
      <c r="AJ3637" s="33">
        <v>93.518609999999995</v>
      </c>
      <c r="AK3637" s="33">
        <f>MIN(CalcoliFV!$AN$7,CalcoliFV!$AO$7+MAX(0,180-AJ3637)+4)</f>
        <v>110</v>
      </c>
    </row>
    <row r="3638" spans="35:37" x14ac:dyDescent="0.3">
      <c r="AI3638" s="32">
        <f t="shared" si="94"/>
        <v>45443.458333324517</v>
      </c>
      <c r="AJ3638" s="33">
        <v>87.218909999999994</v>
      </c>
      <c r="AK3638" s="33">
        <f>MIN(CalcoliFV!$AN$7,CalcoliFV!$AO$7+MAX(0,180-AJ3638)+4)</f>
        <v>110</v>
      </c>
    </row>
    <row r="3639" spans="35:37" x14ac:dyDescent="0.3">
      <c r="AI3639" s="32">
        <f t="shared" si="94"/>
        <v>45443.499999991182</v>
      </c>
      <c r="AJ3639" s="33">
        <v>68.5</v>
      </c>
      <c r="AK3639" s="33">
        <f>MIN(CalcoliFV!$AN$7,CalcoliFV!$AO$7+MAX(0,180-AJ3639)+4)</f>
        <v>110</v>
      </c>
    </row>
    <row r="3640" spans="35:37" x14ac:dyDescent="0.3">
      <c r="AI3640" s="32">
        <f t="shared" si="94"/>
        <v>45443.541666657846</v>
      </c>
      <c r="AJ3640" s="33">
        <v>71.17</v>
      </c>
      <c r="AK3640" s="33">
        <f>MIN(CalcoliFV!$AN$7,CalcoliFV!$AO$7+MAX(0,180-AJ3640)+4)</f>
        <v>110</v>
      </c>
    </row>
    <row r="3641" spans="35:37" x14ac:dyDescent="0.3">
      <c r="AI3641" s="32">
        <f t="shared" si="94"/>
        <v>45443.58333332451</v>
      </c>
      <c r="AJ3641" s="33">
        <v>69.089150000000004</v>
      </c>
      <c r="AK3641" s="33">
        <f>MIN(CalcoliFV!$AN$7,CalcoliFV!$AO$7+MAX(0,180-AJ3641)+4)</f>
        <v>110</v>
      </c>
    </row>
    <row r="3642" spans="35:37" x14ac:dyDescent="0.3">
      <c r="AI3642" s="32">
        <f t="shared" si="94"/>
        <v>45443.624999991174</v>
      </c>
      <c r="AJ3642" s="33">
        <v>80</v>
      </c>
      <c r="AK3642" s="33">
        <f>MIN(CalcoliFV!$AN$7,CalcoliFV!$AO$7+MAX(0,180-AJ3642)+4)</f>
        <v>110</v>
      </c>
    </row>
    <row r="3643" spans="35:37" x14ac:dyDescent="0.3">
      <c r="AI3643" s="32">
        <f t="shared" si="94"/>
        <v>45443.666666657839</v>
      </c>
      <c r="AJ3643" s="33">
        <v>81</v>
      </c>
      <c r="AK3643" s="33">
        <f>MIN(CalcoliFV!$AN$7,CalcoliFV!$AO$7+MAX(0,180-AJ3643)+4)</f>
        <v>110</v>
      </c>
    </row>
    <row r="3644" spans="35:37" x14ac:dyDescent="0.3">
      <c r="AI3644" s="32">
        <f t="shared" si="94"/>
        <v>45443.708333324503</v>
      </c>
      <c r="AJ3644" s="33">
        <v>92.054180000000002</v>
      </c>
      <c r="AK3644" s="33">
        <f>MIN(CalcoliFV!$AN$7,CalcoliFV!$AO$7+MAX(0,180-AJ3644)+4)</f>
        <v>110</v>
      </c>
    </row>
    <row r="3645" spans="35:37" x14ac:dyDescent="0.3">
      <c r="AI3645" s="32">
        <f t="shared" si="94"/>
        <v>45443.749999991167</v>
      </c>
      <c r="AJ3645" s="33">
        <v>108.56</v>
      </c>
      <c r="AK3645" s="33">
        <f>MIN(CalcoliFV!$AN$7,CalcoliFV!$AO$7+MAX(0,180-AJ3645)+4)</f>
        <v>110</v>
      </c>
    </row>
    <row r="3646" spans="35:37" x14ac:dyDescent="0.3">
      <c r="AI3646" s="32">
        <f t="shared" si="94"/>
        <v>45443.791666657831</v>
      </c>
      <c r="AJ3646" s="33">
        <v>123.22186000000001</v>
      </c>
      <c r="AK3646" s="33">
        <f>MIN(CalcoliFV!$AN$7,CalcoliFV!$AO$7+MAX(0,180-AJ3646)+4)</f>
        <v>110</v>
      </c>
    </row>
    <row r="3647" spans="35:37" x14ac:dyDescent="0.3">
      <c r="AI3647" s="32">
        <f t="shared" si="94"/>
        <v>45443.833333324495</v>
      </c>
      <c r="AJ3647" s="33">
        <v>139.29</v>
      </c>
      <c r="AK3647" s="33">
        <f>MIN(CalcoliFV!$AN$7,CalcoliFV!$AO$7+MAX(0,180-AJ3647)+4)</f>
        <v>110</v>
      </c>
    </row>
    <row r="3648" spans="35:37" x14ac:dyDescent="0.3">
      <c r="AI3648" s="32">
        <f t="shared" si="94"/>
        <v>45443.87499999116</v>
      </c>
      <c r="AJ3648" s="33">
        <v>134.12</v>
      </c>
      <c r="AK3648" s="33">
        <f>MIN(CalcoliFV!$AN$7,CalcoliFV!$AO$7+MAX(0,180-AJ3648)+4)</f>
        <v>110</v>
      </c>
    </row>
    <row r="3649" spans="35:37" x14ac:dyDescent="0.3">
      <c r="AI3649" s="32">
        <f t="shared" si="94"/>
        <v>45443.916666657824</v>
      </c>
      <c r="AJ3649" s="33">
        <v>109.54</v>
      </c>
      <c r="AK3649" s="33">
        <f>MIN(CalcoliFV!$AN$7,CalcoliFV!$AO$7+MAX(0,180-AJ3649)+4)</f>
        <v>110</v>
      </c>
    </row>
    <row r="3650" spans="35:37" x14ac:dyDescent="0.3">
      <c r="AI3650" s="32">
        <f t="shared" si="94"/>
        <v>45443.958333324488</v>
      </c>
      <c r="AJ3650" s="33">
        <v>96.03</v>
      </c>
      <c r="AK3650" s="33">
        <f>MIN(CalcoliFV!$AN$7,CalcoliFV!$AO$7+MAX(0,180-AJ3650)+4)</f>
        <v>110</v>
      </c>
    </row>
    <row r="3651" spans="35:37" x14ac:dyDescent="0.3">
      <c r="AI3651" s="32">
        <f t="shared" si="94"/>
        <v>45443.999999991152</v>
      </c>
      <c r="AJ3651" s="33">
        <v>103</v>
      </c>
      <c r="AK3651" s="33">
        <f>MIN(CalcoliFV!$AN$7,CalcoliFV!$AO$7+MAX(0,180-AJ3651)+4)</f>
        <v>110</v>
      </c>
    </row>
    <row r="3652" spans="35:37" x14ac:dyDescent="0.3">
      <c r="AI3652" s="32">
        <f t="shared" si="94"/>
        <v>45444.041666657817</v>
      </c>
      <c r="AJ3652" s="33">
        <v>103</v>
      </c>
      <c r="AK3652" s="33">
        <f>MIN(CalcoliFV!$AN$7,CalcoliFV!$AO$7+MAX(0,180-AJ3652)+4)</f>
        <v>110</v>
      </c>
    </row>
    <row r="3653" spans="35:37" x14ac:dyDescent="0.3">
      <c r="AI3653" s="32">
        <f t="shared" ref="AI3653:AI3716" si="95">AI3652+1/24</f>
        <v>45444.083333324481</v>
      </c>
      <c r="AJ3653" s="33">
        <v>103</v>
      </c>
      <c r="AK3653" s="33">
        <f>MIN(CalcoliFV!$AN$7,CalcoliFV!$AO$7+MAX(0,180-AJ3653)+4)</f>
        <v>110</v>
      </c>
    </row>
    <row r="3654" spans="35:37" x14ac:dyDescent="0.3">
      <c r="AI3654" s="32">
        <f t="shared" si="95"/>
        <v>45444.124999991145</v>
      </c>
      <c r="AJ3654" s="33">
        <v>100.72</v>
      </c>
      <c r="AK3654" s="33">
        <f>MIN(CalcoliFV!$AN$7,CalcoliFV!$AO$7+MAX(0,180-AJ3654)+4)</f>
        <v>110</v>
      </c>
    </row>
    <row r="3655" spans="35:37" x14ac:dyDescent="0.3">
      <c r="AI3655" s="32">
        <f t="shared" si="95"/>
        <v>45444.166666657809</v>
      </c>
      <c r="AJ3655" s="33">
        <v>103</v>
      </c>
      <c r="AK3655" s="33">
        <f>MIN(CalcoliFV!$AN$7,CalcoliFV!$AO$7+MAX(0,180-AJ3655)+4)</f>
        <v>110</v>
      </c>
    </row>
    <row r="3656" spans="35:37" x14ac:dyDescent="0.3">
      <c r="AI3656" s="32">
        <f t="shared" si="95"/>
        <v>45444.208333324474</v>
      </c>
      <c r="AJ3656" s="33">
        <v>108.71</v>
      </c>
      <c r="AK3656" s="33">
        <f>MIN(CalcoliFV!$AN$7,CalcoliFV!$AO$7+MAX(0,180-AJ3656)+4)</f>
        <v>110</v>
      </c>
    </row>
    <row r="3657" spans="35:37" x14ac:dyDescent="0.3">
      <c r="AI3657" s="32">
        <f t="shared" si="95"/>
        <v>45444.249999991138</v>
      </c>
      <c r="AJ3657" s="33">
        <v>117.81</v>
      </c>
      <c r="AK3657" s="33">
        <f>MIN(CalcoliFV!$AN$7,CalcoliFV!$AO$7+MAX(0,180-AJ3657)+4)</f>
        <v>110</v>
      </c>
    </row>
    <row r="3658" spans="35:37" x14ac:dyDescent="0.3">
      <c r="AI3658" s="32">
        <f t="shared" si="95"/>
        <v>45444.291666657802</v>
      </c>
      <c r="AJ3658" s="33">
        <v>117</v>
      </c>
      <c r="AK3658" s="33">
        <f>MIN(CalcoliFV!$AN$7,CalcoliFV!$AO$7+MAX(0,180-AJ3658)+4)</f>
        <v>110</v>
      </c>
    </row>
    <row r="3659" spans="35:37" x14ac:dyDescent="0.3">
      <c r="AI3659" s="32">
        <f t="shared" si="95"/>
        <v>45444.333333324466</v>
      </c>
      <c r="AJ3659" s="33">
        <v>100</v>
      </c>
      <c r="AK3659" s="33">
        <f>MIN(CalcoliFV!$AN$7,CalcoliFV!$AO$7+MAX(0,180-AJ3659)+4)</f>
        <v>110</v>
      </c>
    </row>
    <row r="3660" spans="35:37" x14ac:dyDescent="0.3">
      <c r="AI3660" s="32">
        <f t="shared" si="95"/>
        <v>45444.374999991131</v>
      </c>
      <c r="AJ3660" s="33">
        <v>91.1</v>
      </c>
      <c r="AK3660" s="33">
        <f>MIN(CalcoliFV!$AN$7,CalcoliFV!$AO$7+MAX(0,180-AJ3660)+4)</f>
        <v>110</v>
      </c>
    </row>
    <row r="3661" spans="35:37" x14ac:dyDescent="0.3">
      <c r="AI3661" s="32">
        <f t="shared" si="95"/>
        <v>45444.416666657795</v>
      </c>
      <c r="AJ3661" s="33">
        <v>73.959999999999994</v>
      </c>
      <c r="AK3661" s="33">
        <f>MIN(CalcoliFV!$AN$7,CalcoliFV!$AO$7+MAX(0,180-AJ3661)+4)</f>
        <v>110</v>
      </c>
    </row>
    <row r="3662" spans="35:37" x14ac:dyDescent="0.3">
      <c r="AI3662" s="32">
        <f t="shared" si="95"/>
        <v>45444.458333324459</v>
      </c>
      <c r="AJ3662" s="33">
        <v>50</v>
      </c>
      <c r="AK3662" s="33">
        <f>MIN(CalcoliFV!$AN$7,CalcoliFV!$AO$7+MAX(0,180-AJ3662)+4)</f>
        <v>110</v>
      </c>
    </row>
    <row r="3663" spans="35:37" x14ac:dyDescent="0.3">
      <c r="AI3663" s="32">
        <f t="shared" si="95"/>
        <v>45444.499999991123</v>
      </c>
      <c r="AJ3663" s="33">
        <v>19</v>
      </c>
      <c r="AK3663" s="33">
        <f>MIN(CalcoliFV!$AN$7,CalcoliFV!$AO$7+MAX(0,180-AJ3663)+4)</f>
        <v>110</v>
      </c>
    </row>
    <row r="3664" spans="35:37" x14ac:dyDescent="0.3">
      <c r="AI3664" s="32">
        <f t="shared" si="95"/>
        <v>45444.541666657788</v>
      </c>
      <c r="AJ3664" s="33">
        <v>9.65</v>
      </c>
      <c r="AK3664" s="33">
        <f>MIN(CalcoliFV!$AN$7,CalcoliFV!$AO$7+MAX(0,180-AJ3664)+4)</f>
        <v>110</v>
      </c>
    </row>
    <row r="3665" spans="35:37" x14ac:dyDescent="0.3">
      <c r="AI3665" s="32">
        <f t="shared" si="95"/>
        <v>45444.583333324452</v>
      </c>
      <c r="AJ3665" s="33">
        <v>11</v>
      </c>
      <c r="AK3665" s="33">
        <f>MIN(CalcoliFV!$AN$7,CalcoliFV!$AO$7+MAX(0,180-AJ3665)+4)</f>
        <v>110</v>
      </c>
    </row>
    <row r="3666" spans="35:37" x14ac:dyDescent="0.3">
      <c r="AI3666" s="32">
        <f t="shared" si="95"/>
        <v>45444.624999991116</v>
      </c>
      <c r="AJ3666" s="33">
        <v>21</v>
      </c>
      <c r="AK3666" s="33">
        <f>MIN(CalcoliFV!$AN$7,CalcoliFV!$AO$7+MAX(0,180-AJ3666)+4)</f>
        <v>110</v>
      </c>
    </row>
    <row r="3667" spans="35:37" x14ac:dyDescent="0.3">
      <c r="AI3667" s="32">
        <f t="shared" si="95"/>
        <v>45444.66666665778</v>
      </c>
      <c r="AJ3667" s="33">
        <v>74.459999999999994</v>
      </c>
      <c r="AK3667" s="33">
        <f>MIN(CalcoliFV!$AN$7,CalcoliFV!$AO$7+MAX(0,180-AJ3667)+4)</f>
        <v>110</v>
      </c>
    </row>
    <row r="3668" spans="35:37" x14ac:dyDescent="0.3">
      <c r="AI3668" s="32">
        <f t="shared" si="95"/>
        <v>45444.708333324445</v>
      </c>
      <c r="AJ3668" s="33">
        <v>88.53</v>
      </c>
      <c r="AK3668" s="33">
        <f>MIN(CalcoliFV!$AN$7,CalcoliFV!$AO$7+MAX(0,180-AJ3668)+4)</f>
        <v>110</v>
      </c>
    </row>
    <row r="3669" spans="35:37" x14ac:dyDescent="0.3">
      <c r="AI3669" s="32">
        <f t="shared" si="95"/>
        <v>45444.749999991109</v>
      </c>
      <c r="AJ3669" s="33">
        <v>110</v>
      </c>
      <c r="AK3669" s="33">
        <f>MIN(CalcoliFV!$AN$7,CalcoliFV!$AO$7+MAX(0,180-AJ3669)+4)</f>
        <v>110</v>
      </c>
    </row>
    <row r="3670" spans="35:37" x14ac:dyDescent="0.3">
      <c r="AI3670" s="32">
        <f t="shared" si="95"/>
        <v>45444.791666657773</v>
      </c>
      <c r="AJ3670" s="33">
        <v>140</v>
      </c>
      <c r="AK3670" s="33">
        <f>MIN(CalcoliFV!$AN$7,CalcoliFV!$AO$7+MAX(0,180-AJ3670)+4)</f>
        <v>110</v>
      </c>
    </row>
    <row r="3671" spans="35:37" x14ac:dyDescent="0.3">
      <c r="AI3671" s="32">
        <f t="shared" si="95"/>
        <v>45444.833333324437</v>
      </c>
      <c r="AJ3671" s="33">
        <v>154</v>
      </c>
      <c r="AK3671" s="33">
        <f>MIN(CalcoliFV!$AN$7,CalcoliFV!$AO$7+MAX(0,180-AJ3671)+4)</f>
        <v>100</v>
      </c>
    </row>
    <row r="3672" spans="35:37" x14ac:dyDescent="0.3">
      <c r="AI3672" s="32">
        <f t="shared" si="95"/>
        <v>45444.874999991102</v>
      </c>
      <c r="AJ3672" s="33">
        <v>153</v>
      </c>
      <c r="AK3672" s="33">
        <f>MIN(CalcoliFV!$AN$7,CalcoliFV!$AO$7+MAX(0,180-AJ3672)+4)</f>
        <v>101</v>
      </c>
    </row>
    <row r="3673" spans="35:37" x14ac:dyDescent="0.3">
      <c r="AI3673" s="32">
        <f t="shared" si="95"/>
        <v>45444.916666657766</v>
      </c>
      <c r="AJ3673" s="33">
        <v>135</v>
      </c>
      <c r="AK3673" s="33">
        <f>MIN(CalcoliFV!$AN$7,CalcoliFV!$AO$7+MAX(0,180-AJ3673)+4)</f>
        <v>110</v>
      </c>
    </row>
    <row r="3674" spans="35:37" x14ac:dyDescent="0.3">
      <c r="AI3674" s="32">
        <f t="shared" si="95"/>
        <v>45444.95833332443</v>
      </c>
      <c r="AJ3674" s="33">
        <v>120.72</v>
      </c>
      <c r="AK3674" s="33">
        <f>MIN(CalcoliFV!$AN$7,CalcoliFV!$AO$7+MAX(0,180-AJ3674)+4)</f>
        <v>110</v>
      </c>
    </row>
    <row r="3675" spans="35:37" x14ac:dyDescent="0.3">
      <c r="AI3675" s="32">
        <f t="shared" si="95"/>
        <v>45444.999999991094</v>
      </c>
      <c r="AJ3675" s="33">
        <v>109.58</v>
      </c>
      <c r="AK3675" s="33">
        <f>MIN(CalcoliFV!$AN$7,CalcoliFV!$AO$7+MAX(0,180-AJ3675)+4)</f>
        <v>110</v>
      </c>
    </row>
    <row r="3676" spans="35:37" x14ac:dyDescent="0.3">
      <c r="AI3676" s="32">
        <f t="shared" si="95"/>
        <v>45445.041666657758</v>
      </c>
      <c r="AJ3676" s="33">
        <v>111.16</v>
      </c>
      <c r="AK3676" s="33">
        <f>MIN(CalcoliFV!$AN$7,CalcoliFV!$AO$7+MAX(0,180-AJ3676)+4)</f>
        <v>110</v>
      </c>
    </row>
    <row r="3677" spans="35:37" x14ac:dyDescent="0.3">
      <c r="AI3677" s="32">
        <f t="shared" si="95"/>
        <v>45445.083333324423</v>
      </c>
      <c r="AJ3677" s="33">
        <v>111.14</v>
      </c>
      <c r="AK3677" s="33">
        <f>MIN(CalcoliFV!$AN$7,CalcoliFV!$AO$7+MAX(0,180-AJ3677)+4)</f>
        <v>110</v>
      </c>
    </row>
    <row r="3678" spans="35:37" x14ac:dyDescent="0.3">
      <c r="AI3678" s="32">
        <f t="shared" si="95"/>
        <v>45445.124999991087</v>
      </c>
      <c r="AJ3678" s="33">
        <v>109.58</v>
      </c>
      <c r="AK3678" s="33">
        <f>MIN(CalcoliFV!$AN$7,CalcoliFV!$AO$7+MAX(0,180-AJ3678)+4)</f>
        <v>110</v>
      </c>
    </row>
    <row r="3679" spans="35:37" x14ac:dyDescent="0.3">
      <c r="AI3679" s="32">
        <f t="shared" si="95"/>
        <v>45445.166666657751</v>
      </c>
      <c r="AJ3679" s="33">
        <v>109.58</v>
      </c>
      <c r="AK3679" s="33">
        <f>MIN(CalcoliFV!$AN$7,CalcoliFV!$AO$7+MAX(0,180-AJ3679)+4)</f>
        <v>110</v>
      </c>
    </row>
    <row r="3680" spans="35:37" x14ac:dyDescent="0.3">
      <c r="AI3680" s="32">
        <f t="shared" si="95"/>
        <v>45445.208333324415</v>
      </c>
      <c r="AJ3680" s="33">
        <v>109.58</v>
      </c>
      <c r="AK3680" s="33">
        <f>MIN(CalcoliFV!$AN$7,CalcoliFV!$AO$7+MAX(0,180-AJ3680)+4)</f>
        <v>110</v>
      </c>
    </row>
    <row r="3681" spans="35:37" x14ac:dyDescent="0.3">
      <c r="AI3681" s="32">
        <f t="shared" si="95"/>
        <v>45445.24999999108</v>
      </c>
      <c r="AJ3681" s="33">
        <v>114.29</v>
      </c>
      <c r="AK3681" s="33">
        <f>MIN(CalcoliFV!$AN$7,CalcoliFV!$AO$7+MAX(0,180-AJ3681)+4)</f>
        <v>110</v>
      </c>
    </row>
    <row r="3682" spans="35:37" x14ac:dyDescent="0.3">
      <c r="AI3682" s="32">
        <f t="shared" si="95"/>
        <v>45445.291666657744</v>
      </c>
      <c r="AJ3682" s="33">
        <v>107.4</v>
      </c>
      <c r="AK3682" s="33">
        <f>MIN(CalcoliFV!$AN$7,CalcoliFV!$AO$7+MAX(0,180-AJ3682)+4)</f>
        <v>110</v>
      </c>
    </row>
    <row r="3683" spans="35:37" x14ac:dyDescent="0.3">
      <c r="AI3683" s="32">
        <f t="shared" si="95"/>
        <v>45445.333333324408</v>
      </c>
      <c r="AJ3683" s="33">
        <v>95</v>
      </c>
      <c r="AK3683" s="33">
        <f>MIN(CalcoliFV!$AN$7,CalcoliFV!$AO$7+MAX(0,180-AJ3683)+4)</f>
        <v>110</v>
      </c>
    </row>
    <row r="3684" spans="35:37" x14ac:dyDescent="0.3">
      <c r="AI3684" s="32">
        <f t="shared" si="95"/>
        <v>45445.374999991072</v>
      </c>
      <c r="AJ3684" s="33">
        <v>71.099999999999994</v>
      </c>
      <c r="AK3684" s="33">
        <f>MIN(CalcoliFV!$AN$7,CalcoliFV!$AO$7+MAX(0,180-AJ3684)+4)</f>
        <v>110</v>
      </c>
    </row>
    <row r="3685" spans="35:37" x14ac:dyDescent="0.3">
      <c r="AI3685" s="32">
        <f t="shared" si="95"/>
        <v>45445.416666657737</v>
      </c>
      <c r="AJ3685" s="33">
        <v>48.95</v>
      </c>
      <c r="AK3685" s="33">
        <f>MIN(CalcoliFV!$AN$7,CalcoliFV!$AO$7+MAX(0,180-AJ3685)+4)</f>
        <v>110</v>
      </c>
    </row>
    <row r="3686" spans="35:37" x14ac:dyDescent="0.3">
      <c r="AI3686" s="32">
        <f t="shared" si="95"/>
        <v>45445.458333324401</v>
      </c>
      <c r="AJ3686" s="33">
        <v>49</v>
      </c>
      <c r="AK3686" s="33">
        <f>MIN(CalcoliFV!$AN$7,CalcoliFV!$AO$7+MAX(0,180-AJ3686)+4)</f>
        <v>110</v>
      </c>
    </row>
    <row r="3687" spans="35:37" x14ac:dyDescent="0.3">
      <c r="AI3687" s="32">
        <f t="shared" si="95"/>
        <v>45445.499999991065</v>
      </c>
      <c r="AJ3687" s="33">
        <v>44</v>
      </c>
      <c r="AK3687" s="33">
        <f>MIN(CalcoliFV!$AN$7,CalcoliFV!$AO$7+MAX(0,180-AJ3687)+4)</f>
        <v>110</v>
      </c>
    </row>
    <row r="3688" spans="35:37" x14ac:dyDescent="0.3">
      <c r="AI3688" s="32">
        <f t="shared" si="95"/>
        <v>45445.541666657729</v>
      </c>
      <c r="AJ3688" s="33">
        <v>31.88</v>
      </c>
      <c r="AK3688" s="33">
        <f>MIN(CalcoliFV!$AN$7,CalcoliFV!$AO$7+MAX(0,180-AJ3688)+4)</f>
        <v>110</v>
      </c>
    </row>
    <row r="3689" spans="35:37" x14ac:dyDescent="0.3">
      <c r="AI3689" s="32">
        <f t="shared" si="95"/>
        <v>45445.583333324394</v>
      </c>
      <c r="AJ3689" s="33">
        <v>41</v>
      </c>
      <c r="AK3689" s="33">
        <f>MIN(CalcoliFV!$AN$7,CalcoliFV!$AO$7+MAX(0,180-AJ3689)+4)</f>
        <v>110</v>
      </c>
    </row>
    <row r="3690" spans="35:37" x14ac:dyDescent="0.3">
      <c r="AI3690" s="32">
        <f t="shared" si="95"/>
        <v>45445.624999991058</v>
      </c>
      <c r="AJ3690" s="33">
        <v>38.17</v>
      </c>
      <c r="AK3690" s="33">
        <f>MIN(CalcoliFV!$AN$7,CalcoliFV!$AO$7+MAX(0,180-AJ3690)+4)</f>
        <v>110</v>
      </c>
    </row>
    <row r="3691" spans="35:37" x14ac:dyDescent="0.3">
      <c r="AI3691" s="32">
        <f t="shared" si="95"/>
        <v>45445.666666657722</v>
      </c>
      <c r="AJ3691" s="33">
        <v>89</v>
      </c>
      <c r="AK3691" s="33">
        <f>MIN(CalcoliFV!$AN$7,CalcoliFV!$AO$7+MAX(0,180-AJ3691)+4)</f>
        <v>110</v>
      </c>
    </row>
    <row r="3692" spans="35:37" x14ac:dyDescent="0.3">
      <c r="AI3692" s="32">
        <f t="shared" si="95"/>
        <v>45445.708333324386</v>
      </c>
      <c r="AJ3692" s="33">
        <v>101</v>
      </c>
      <c r="AK3692" s="33">
        <f>MIN(CalcoliFV!$AN$7,CalcoliFV!$AO$7+MAX(0,180-AJ3692)+4)</f>
        <v>110</v>
      </c>
    </row>
    <row r="3693" spans="35:37" x14ac:dyDescent="0.3">
      <c r="AI3693" s="32">
        <f t="shared" si="95"/>
        <v>45445.749999991051</v>
      </c>
      <c r="AJ3693" s="33">
        <v>110.93</v>
      </c>
      <c r="AK3693" s="33">
        <f>MIN(CalcoliFV!$AN$7,CalcoliFV!$AO$7+MAX(0,180-AJ3693)+4)</f>
        <v>110</v>
      </c>
    </row>
    <row r="3694" spans="35:37" x14ac:dyDescent="0.3">
      <c r="AI3694" s="32">
        <f t="shared" si="95"/>
        <v>45445.791666657715</v>
      </c>
      <c r="AJ3694" s="33">
        <v>123.13</v>
      </c>
      <c r="AK3694" s="33">
        <f>MIN(CalcoliFV!$AN$7,CalcoliFV!$AO$7+MAX(0,180-AJ3694)+4)</f>
        <v>110</v>
      </c>
    </row>
    <row r="3695" spans="35:37" x14ac:dyDescent="0.3">
      <c r="AI3695" s="32">
        <f t="shared" si="95"/>
        <v>45445.833333324379</v>
      </c>
      <c r="AJ3695" s="33">
        <v>147.19999999999999</v>
      </c>
      <c r="AK3695" s="33">
        <f>MIN(CalcoliFV!$AN$7,CalcoliFV!$AO$7+MAX(0,180-AJ3695)+4)</f>
        <v>106.80000000000001</v>
      </c>
    </row>
    <row r="3696" spans="35:37" x14ac:dyDescent="0.3">
      <c r="AI3696" s="32">
        <f t="shared" si="95"/>
        <v>45445.874999991043</v>
      </c>
      <c r="AJ3696" s="33">
        <v>156.07</v>
      </c>
      <c r="AK3696" s="33">
        <f>MIN(CalcoliFV!$AN$7,CalcoliFV!$AO$7+MAX(0,180-AJ3696)+4)</f>
        <v>97.93</v>
      </c>
    </row>
    <row r="3697" spans="35:37" x14ac:dyDescent="0.3">
      <c r="AI3697" s="32">
        <f t="shared" si="95"/>
        <v>45445.916666657708</v>
      </c>
      <c r="AJ3697" s="33">
        <v>138.51</v>
      </c>
      <c r="AK3697" s="33">
        <f>MIN(CalcoliFV!$AN$7,CalcoliFV!$AO$7+MAX(0,180-AJ3697)+4)</f>
        <v>110</v>
      </c>
    </row>
    <row r="3698" spans="35:37" x14ac:dyDescent="0.3">
      <c r="AI3698" s="32">
        <f t="shared" si="95"/>
        <v>45445.958333324372</v>
      </c>
      <c r="AJ3698" s="33">
        <v>109.58</v>
      </c>
      <c r="AK3698" s="33">
        <f>MIN(CalcoliFV!$AN$7,CalcoliFV!$AO$7+MAX(0,180-AJ3698)+4)</f>
        <v>110</v>
      </c>
    </row>
    <row r="3699" spans="35:37" x14ac:dyDescent="0.3">
      <c r="AI3699" s="32">
        <f t="shared" si="95"/>
        <v>45445.999999991036</v>
      </c>
      <c r="AJ3699" s="33">
        <v>94.22</v>
      </c>
      <c r="AK3699" s="33">
        <f>MIN(CalcoliFV!$AN$7,CalcoliFV!$AO$7+MAX(0,180-AJ3699)+4)</f>
        <v>110</v>
      </c>
    </row>
    <row r="3700" spans="35:37" x14ac:dyDescent="0.3">
      <c r="AI3700" s="32">
        <f t="shared" si="95"/>
        <v>45446.0416666577</v>
      </c>
      <c r="AJ3700" s="33">
        <v>100.6</v>
      </c>
      <c r="AK3700" s="33">
        <f>MIN(CalcoliFV!$AN$7,CalcoliFV!$AO$7+MAX(0,180-AJ3700)+4)</f>
        <v>110</v>
      </c>
    </row>
    <row r="3701" spans="35:37" x14ac:dyDescent="0.3">
      <c r="AI3701" s="32">
        <f t="shared" si="95"/>
        <v>45446.083333324365</v>
      </c>
      <c r="AJ3701" s="33">
        <v>91.051100000000005</v>
      </c>
      <c r="AK3701" s="33">
        <f>MIN(CalcoliFV!$AN$7,CalcoliFV!$AO$7+MAX(0,180-AJ3701)+4)</f>
        <v>110</v>
      </c>
    </row>
    <row r="3702" spans="35:37" x14ac:dyDescent="0.3">
      <c r="AI3702" s="32">
        <f t="shared" si="95"/>
        <v>45446.124999991029</v>
      </c>
      <c r="AJ3702" s="33">
        <v>91.99</v>
      </c>
      <c r="AK3702" s="33">
        <f>MIN(CalcoliFV!$AN$7,CalcoliFV!$AO$7+MAX(0,180-AJ3702)+4)</f>
        <v>110</v>
      </c>
    </row>
    <row r="3703" spans="35:37" x14ac:dyDescent="0.3">
      <c r="AI3703" s="32">
        <f t="shared" si="95"/>
        <v>45446.166666657693</v>
      </c>
      <c r="AJ3703" s="33">
        <v>90</v>
      </c>
      <c r="AK3703" s="33">
        <f>MIN(CalcoliFV!$AN$7,CalcoliFV!$AO$7+MAX(0,180-AJ3703)+4)</f>
        <v>110</v>
      </c>
    </row>
    <row r="3704" spans="35:37" x14ac:dyDescent="0.3">
      <c r="AI3704" s="32">
        <f t="shared" si="95"/>
        <v>45446.208333324357</v>
      </c>
      <c r="AJ3704" s="33">
        <v>99.45</v>
      </c>
      <c r="AK3704" s="33">
        <f>MIN(CalcoliFV!$AN$7,CalcoliFV!$AO$7+MAX(0,180-AJ3704)+4)</f>
        <v>110</v>
      </c>
    </row>
    <row r="3705" spans="35:37" x14ac:dyDescent="0.3">
      <c r="AI3705" s="32">
        <f t="shared" si="95"/>
        <v>45446.249999991021</v>
      </c>
      <c r="AJ3705" s="33">
        <v>119.57</v>
      </c>
      <c r="AK3705" s="33">
        <f>MIN(CalcoliFV!$AN$7,CalcoliFV!$AO$7+MAX(0,180-AJ3705)+4)</f>
        <v>110</v>
      </c>
    </row>
    <row r="3706" spans="35:37" x14ac:dyDescent="0.3">
      <c r="AI3706" s="32">
        <f t="shared" si="95"/>
        <v>45446.291666657686</v>
      </c>
      <c r="AJ3706" s="33">
        <v>141.75</v>
      </c>
      <c r="AK3706" s="33">
        <f>MIN(CalcoliFV!$AN$7,CalcoliFV!$AO$7+MAX(0,180-AJ3706)+4)</f>
        <v>110</v>
      </c>
    </row>
    <row r="3707" spans="35:37" x14ac:dyDescent="0.3">
      <c r="AI3707" s="32">
        <f t="shared" si="95"/>
        <v>45446.33333332435</v>
      </c>
      <c r="AJ3707" s="33">
        <v>143.91999999999999</v>
      </c>
      <c r="AK3707" s="33">
        <f>MIN(CalcoliFV!$AN$7,CalcoliFV!$AO$7+MAX(0,180-AJ3707)+4)</f>
        <v>110</v>
      </c>
    </row>
    <row r="3708" spans="35:37" x14ac:dyDescent="0.3">
      <c r="AI3708" s="32">
        <f t="shared" si="95"/>
        <v>45446.374999991014</v>
      </c>
      <c r="AJ3708" s="33">
        <v>128.08000000000001</v>
      </c>
      <c r="AK3708" s="33">
        <f>MIN(CalcoliFV!$AN$7,CalcoliFV!$AO$7+MAX(0,180-AJ3708)+4)</f>
        <v>110</v>
      </c>
    </row>
    <row r="3709" spans="35:37" x14ac:dyDescent="0.3">
      <c r="AI3709" s="32">
        <f t="shared" si="95"/>
        <v>45446.416666657678</v>
      </c>
      <c r="AJ3709" s="33">
        <v>112.38</v>
      </c>
      <c r="AK3709" s="33">
        <f>MIN(CalcoliFV!$AN$7,CalcoliFV!$AO$7+MAX(0,180-AJ3709)+4)</f>
        <v>110</v>
      </c>
    </row>
    <row r="3710" spans="35:37" x14ac:dyDescent="0.3">
      <c r="AI3710" s="32">
        <f t="shared" si="95"/>
        <v>45446.458333324343</v>
      </c>
      <c r="AJ3710" s="33">
        <v>104</v>
      </c>
      <c r="AK3710" s="33">
        <f>MIN(CalcoliFV!$AN$7,CalcoliFV!$AO$7+MAX(0,180-AJ3710)+4)</f>
        <v>110</v>
      </c>
    </row>
    <row r="3711" spans="35:37" x14ac:dyDescent="0.3">
      <c r="AI3711" s="32">
        <f t="shared" si="95"/>
        <v>45446.499999991007</v>
      </c>
      <c r="AJ3711" s="33">
        <v>89.314989999999995</v>
      </c>
      <c r="AK3711" s="33">
        <f>MIN(CalcoliFV!$AN$7,CalcoliFV!$AO$7+MAX(0,180-AJ3711)+4)</f>
        <v>110</v>
      </c>
    </row>
    <row r="3712" spans="35:37" x14ac:dyDescent="0.3">
      <c r="AI3712" s="32">
        <f t="shared" si="95"/>
        <v>45446.541666657671</v>
      </c>
      <c r="AJ3712" s="33">
        <v>86.27</v>
      </c>
      <c r="AK3712" s="33">
        <f>MIN(CalcoliFV!$AN$7,CalcoliFV!$AO$7+MAX(0,180-AJ3712)+4)</f>
        <v>110</v>
      </c>
    </row>
    <row r="3713" spans="35:37" x14ac:dyDescent="0.3">
      <c r="AI3713" s="32">
        <f t="shared" si="95"/>
        <v>45446.583333324335</v>
      </c>
      <c r="AJ3713" s="33">
        <v>86.29</v>
      </c>
      <c r="AK3713" s="33">
        <f>MIN(CalcoliFV!$AN$7,CalcoliFV!$AO$7+MAX(0,180-AJ3713)+4)</f>
        <v>110</v>
      </c>
    </row>
    <row r="3714" spans="35:37" x14ac:dyDescent="0.3">
      <c r="AI3714" s="32">
        <f t="shared" si="95"/>
        <v>45446.624999991</v>
      </c>
      <c r="AJ3714" s="33">
        <v>86.26</v>
      </c>
      <c r="AK3714" s="33">
        <f>MIN(CalcoliFV!$AN$7,CalcoliFV!$AO$7+MAX(0,180-AJ3714)+4)</f>
        <v>110</v>
      </c>
    </row>
    <row r="3715" spans="35:37" x14ac:dyDescent="0.3">
      <c r="AI3715" s="32">
        <f t="shared" si="95"/>
        <v>45446.666666657664</v>
      </c>
      <c r="AJ3715" s="33">
        <v>100.28</v>
      </c>
      <c r="AK3715" s="33">
        <f>MIN(CalcoliFV!$AN$7,CalcoliFV!$AO$7+MAX(0,180-AJ3715)+4)</f>
        <v>110</v>
      </c>
    </row>
    <row r="3716" spans="35:37" x14ac:dyDescent="0.3">
      <c r="AI3716" s="32">
        <f t="shared" si="95"/>
        <v>45446.708333324328</v>
      </c>
      <c r="AJ3716" s="33">
        <v>107</v>
      </c>
      <c r="AK3716" s="33">
        <f>MIN(CalcoliFV!$AN$7,CalcoliFV!$AO$7+MAX(0,180-AJ3716)+4)</f>
        <v>110</v>
      </c>
    </row>
    <row r="3717" spans="35:37" x14ac:dyDescent="0.3">
      <c r="AI3717" s="32">
        <f t="shared" ref="AI3717:AI3780" si="96">AI3716+1/24</f>
        <v>45446.749999990992</v>
      </c>
      <c r="AJ3717" s="33">
        <v>116.09</v>
      </c>
      <c r="AK3717" s="33">
        <f>MIN(CalcoliFV!$AN$7,CalcoliFV!$AO$7+MAX(0,180-AJ3717)+4)</f>
        <v>110</v>
      </c>
    </row>
    <row r="3718" spans="35:37" x14ac:dyDescent="0.3">
      <c r="AI3718" s="32">
        <f t="shared" si="96"/>
        <v>45446.791666657657</v>
      </c>
      <c r="AJ3718" s="33">
        <v>141.9</v>
      </c>
      <c r="AK3718" s="33">
        <f>MIN(CalcoliFV!$AN$7,CalcoliFV!$AO$7+MAX(0,180-AJ3718)+4)</f>
        <v>110</v>
      </c>
    </row>
    <row r="3719" spans="35:37" x14ac:dyDescent="0.3">
      <c r="AI3719" s="32">
        <f t="shared" si="96"/>
        <v>45446.833333324321</v>
      </c>
      <c r="AJ3719" s="33">
        <v>150</v>
      </c>
      <c r="AK3719" s="33">
        <f>MIN(CalcoliFV!$AN$7,CalcoliFV!$AO$7+MAX(0,180-AJ3719)+4)</f>
        <v>104</v>
      </c>
    </row>
    <row r="3720" spans="35:37" x14ac:dyDescent="0.3">
      <c r="AI3720" s="32">
        <f t="shared" si="96"/>
        <v>45446.874999990985</v>
      </c>
      <c r="AJ3720" s="33">
        <v>148.94999999999999</v>
      </c>
      <c r="AK3720" s="33">
        <f>MIN(CalcoliFV!$AN$7,CalcoliFV!$AO$7+MAX(0,180-AJ3720)+4)</f>
        <v>105.05000000000001</v>
      </c>
    </row>
    <row r="3721" spans="35:37" x14ac:dyDescent="0.3">
      <c r="AI3721" s="32">
        <f t="shared" si="96"/>
        <v>45446.916666657649</v>
      </c>
      <c r="AJ3721" s="33">
        <v>120</v>
      </c>
      <c r="AK3721" s="33">
        <f>MIN(CalcoliFV!$AN$7,CalcoliFV!$AO$7+MAX(0,180-AJ3721)+4)</f>
        <v>110</v>
      </c>
    </row>
    <row r="3722" spans="35:37" x14ac:dyDescent="0.3">
      <c r="AI3722" s="32">
        <f t="shared" si="96"/>
        <v>45446.958333324314</v>
      </c>
      <c r="AJ3722" s="33">
        <v>115</v>
      </c>
      <c r="AK3722" s="33">
        <f>MIN(CalcoliFV!$AN$7,CalcoliFV!$AO$7+MAX(0,180-AJ3722)+4)</f>
        <v>110</v>
      </c>
    </row>
    <row r="3723" spans="35:37" x14ac:dyDescent="0.3">
      <c r="AI3723" s="32">
        <f t="shared" si="96"/>
        <v>45446.999999990978</v>
      </c>
      <c r="AJ3723" s="33">
        <v>111</v>
      </c>
      <c r="AK3723" s="33">
        <f>MIN(CalcoliFV!$AN$7,CalcoliFV!$AO$7+MAX(0,180-AJ3723)+4)</f>
        <v>110</v>
      </c>
    </row>
    <row r="3724" spans="35:37" x14ac:dyDescent="0.3">
      <c r="AI3724" s="32">
        <f t="shared" si="96"/>
        <v>45447.041666657642</v>
      </c>
      <c r="AJ3724" s="33">
        <v>110.11</v>
      </c>
      <c r="AK3724" s="33">
        <f>MIN(CalcoliFV!$AN$7,CalcoliFV!$AO$7+MAX(0,180-AJ3724)+4)</f>
        <v>110</v>
      </c>
    </row>
    <row r="3725" spans="35:37" x14ac:dyDescent="0.3">
      <c r="AI3725" s="32">
        <f t="shared" si="96"/>
        <v>45447.083333324306</v>
      </c>
      <c r="AJ3725" s="33">
        <v>110</v>
      </c>
      <c r="AK3725" s="33">
        <f>MIN(CalcoliFV!$AN$7,CalcoliFV!$AO$7+MAX(0,180-AJ3725)+4)</f>
        <v>110</v>
      </c>
    </row>
    <row r="3726" spans="35:37" x14ac:dyDescent="0.3">
      <c r="AI3726" s="32">
        <f t="shared" si="96"/>
        <v>45447.124999990971</v>
      </c>
      <c r="AJ3726" s="33">
        <v>101.2</v>
      </c>
      <c r="AK3726" s="33">
        <f>MIN(CalcoliFV!$AN$7,CalcoliFV!$AO$7+MAX(0,180-AJ3726)+4)</f>
        <v>110</v>
      </c>
    </row>
    <row r="3727" spans="35:37" x14ac:dyDescent="0.3">
      <c r="AI3727" s="32">
        <f t="shared" si="96"/>
        <v>45447.166666657635</v>
      </c>
      <c r="AJ3727" s="33">
        <v>101.2</v>
      </c>
      <c r="AK3727" s="33">
        <f>MIN(CalcoliFV!$AN$7,CalcoliFV!$AO$7+MAX(0,180-AJ3727)+4)</f>
        <v>110</v>
      </c>
    </row>
    <row r="3728" spans="35:37" x14ac:dyDescent="0.3">
      <c r="AI3728" s="32">
        <f t="shared" si="96"/>
        <v>45447.208333324299</v>
      </c>
      <c r="AJ3728" s="33">
        <v>110.11</v>
      </c>
      <c r="AK3728" s="33">
        <f>MIN(CalcoliFV!$AN$7,CalcoliFV!$AO$7+MAX(0,180-AJ3728)+4)</f>
        <v>110</v>
      </c>
    </row>
    <row r="3729" spans="35:37" x14ac:dyDescent="0.3">
      <c r="AI3729" s="32">
        <f t="shared" si="96"/>
        <v>45447.249999990963</v>
      </c>
      <c r="AJ3729" s="33">
        <v>120.28</v>
      </c>
      <c r="AK3729" s="33">
        <f>MIN(CalcoliFV!$AN$7,CalcoliFV!$AO$7+MAX(0,180-AJ3729)+4)</f>
        <v>110</v>
      </c>
    </row>
    <row r="3730" spans="35:37" x14ac:dyDescent="0.3">
      <c r="AI3730" s="32">
        <f t="shared" si="96"/>
        <v>45447.291666657628</v>
      </c>
      <c r="AJ3730" s="33">
        <v>166.98</v>
      </c>
      <c r="AK3730" s="33">
        <f>MIN(CalcoliFV!$AN$7,CalcoliFV!$AO$7+MAX(0,180-AJ3730)+4)</f>
        <v>87.02000000000001</v>
      </c>
    </row>
    <row r="3731" spans="35:37" x14ac:dyDescent="0.3">
      <c r="AI3731" s="32">
        <f t="shared" si="96"/>
        <v>45447.333333324292</v>
      </c>
      <c r="AJ3731" s="33">
        <v>160.19999999999999</v>
      </c>
      <c r="AK3731" s="33">
        <f>MIN(CalcoliFV!$AN$7,CalcoliFV!$AO$7+MAX(0,180-AJ3731)+4)</f>
        <v>93.800000000000011</v>
      </c>
    </row>
    <row r="3732" spans="35:37" x14ac:dyDescent="0.3">
      <c r="AI3732" s="32">
        <f t="shared" si="96"/>
        <v>45447.374999990956</v>
      </c>
      <c r="AJ3732" s="33">
        <v>120</v>
      </c>
      <c r="AK3732" s="33">
        <f>MIN(CalcoliFV!$AN$7,CalcoliFV!$AO$7+MAX(0,180-AJ3732)+4)</f>
        <v>110</v>
      </c>
    </row>
    <row r="3733" spans="35:37" x14ac:dyDescent="0.3">
      <c r="AI3733" s="32">
        <f t="shared" si="96"/>
        <v>45447.41666665762</v>
      </c>
      <c r="AJ3733" s="33">
        <v>109</v>
      </c>
      <c r="AK3733" s="33">
        <f>MIN(CalcoliFV!$AN$7,CalcoliFV!$AO$7+MAX(0,180-AJ3733)+4)</f>
        <v>110</v>
      </c>
    </row>
    <row r="3734" spans="35:37" x14ac:dyDescent="0.3">
      <c r="AI3734" s="32">
        <f t="shared" si="96"/>
        <v>45447.458333324284</v>
      </c>
      <c r="AJ3734" s="33">
        <v>99.37</v>
      </c>
      <c r="AK3734" s="33">
        <f>MIN(CalcoliFV!$AN$7,CalcoliFV!$AO$7+MAX(0,180-AJ3734)+4)</f>
        <v>110</v>
      </c>
    </row>
    <row r="3735" spans="35:37" x14ac:dyDescent="0.3">
      <c r="AI3735" s="32">
        <f t="shared" si="96"/>
        <v>45447.499999990949</v>
      </c>
      <c r="AJ3735" s="33">
        <v>90.11</v>
      </c>
      <c r="AK3735" s="33">
        <f>MIN(CalcoliFV!$AN$7,CalcoliFV!$AO$7+MAX(0,180-AJ3735)+4)</f>
        <v>110</v>
      </c>
    </row>
    <row r="3736" spans="35:37" x14ac:dyDescent="0.3">
      <c r="AI3736" s="32">
        <f t="shared" si="96"/>
        <v>45447.541666657613</v>
      </c>
      <c r="AJ3736" s="33">
        <v>90.12</v>
      </c>
      <c r="AK3736" s="33">
        <f>MIN(CalcoliFV!$AN$7,CalcoliFV!$AO$7+MAX(0,180-AJ3736)+4)</f>
        <v>110</v>
      </c>
    </row>
    <row r="3737" spans="35:37" x14ac:dyDescent="0.3">
      <c r="AI3737" s="32">
        <f t="shared" si="96"/>
        <v>45447.583333324277</v>
      </c>
      <c r="AJ3737" s="33">
        <v>95.5</v>
      </c>
      <c r="AK3737" s="33">
        <f>MIN(CalcoliFV!$AN$7,CalcoliFV!$AO$7+MAX(0,180-AJ3737)+4)</f>
        <v>110</v>
      </c>
    </row>
    <row r="3738" spans="35:37" x14ac:dyDescent="0.3">
      <c r="AI3738" s="32">
        <f t="shared" si="96"/>
        <v>45447.624999990941</v>
      </c>
      <c r="AJ3738" s="33">
        <v>95</v>
      </c>
      <c r="AK3738" s="33">
        <f>MIN(CalcoliFV!$AN$7,CalcoliFV!$AO$7+MAX(0,180-AJ3738)+4)</f>
        <v>110</v>
      </c>
    </row>
    <row r="3739" spans="35:37" x14ac:dyDescent="0.3">
      <c r="AI3739" s="32">
        <f t="shared" si="96"/>
        <v>45447.666666657606</v>
      </c>
      <c r="AJ3739" s="33">
        <v>109.15</v>
      </c>
      <c r="AK3739" s="33">
        <f>MIN(CalcoliFV!$AN$7,CalcoliFV!$AO$7+MAX(0,180-AJ3739)+4)</f>
        <v>110</v>
      </c>
    </row>
    <row r="3740" spans="35:37" x14ac:dyDescent="0.3">
      <c r="AI3740" s="32">
        <f t="shared" si="96"/>
        <v>45447.70833332427</v>
      </c>
      <c r="AJ3740" s="33">
        <v>110</v>
      </c>
      <c r="AK3740" s="33">
        <f>MIN(CalcoliFV!$AN$7,CalcoliFV!$AO$7+MAX(0,180-AJ3740)+4)</f>
        <v>110</v>
      </c>
    </row>
    <row r="3741" spans="35:37" x14ac:dyDescent="0.3">
      <c r="AI3741" s="32">
        <f t="shared" si="96"/>
        <v>45447.749999990934</v>
      </c>
      <c r="AJ3741" s="33">
        <v>120</v>
      </c>
      <c r="AK3741" s="33">
        <f>MIN(CalcoliFV!$AN$7,CalcoliFV!$AO$7+MAX(0,180-AJ3741)+4)</f>
        <v>110</v>
      </c>
    </row>
    <row r="3742" spans="35:37" x14ac:dyDescent="0.3">
      <c r="AI3742" s="32">
        <f t="shared" si="96"/>
        <v>45447.791666657598</v>
      </c>
      <c r="AJ3742" s="33">
        <v>153.96</v>
      </c>
      <c r="AK3742" s="33">
        <f>MIN(CalcoliFV!$AN$7,CalcoliFV!$AO$7+MAX(0,180-AJ3742)+4)</f>
        <v>100.03999999999999</v>
      </c>
    </row>
    <row r="3743" spans="35:37" x14ac:dyDescent="0.3">
      <c r="AI3743" s="32">
        <f t="shared" si="96"/>
        <v>45447.833333324263</v>
      </c>
      <c r="AJ3743" s="33">
        <v>160.96</v>
      </c>
      <c r="AK3743" s="33">
        <f>MIN(CalcoliFV!$AN$7,CalcoliFV!$AO$7+MAX(0,180-AJ3743)+4)</f>
        <v>93.039999999999992</v>
      </c>
    </row>
    <row r="3744" spans="35:37" x14ac:dyDescent="0.3">
      <c r="AI3744" s="32">
        <f t="shared" si="96"/>
        <v>45447.874999990927</v>
      </c>
      <c r="AJ3744" s="33">
        <v>154.69999999999999</v>
      </c>
      <c r="AK3744" s="33">
        <f>MIN(CalcoliFV!$AN$7,CalcoliFV!$AO$7+MAX(0,180-AJ3744)+4)</f>
        <v>99.300000000000011</v>
      </c>
    </row>
    <row r="3745" spans="35:37" x14ac:dyDescent="0.3">
      <c r="AI3745" s="32">
        <f t="shared" si="96"/>
        <v>45447.916666657591</v>
      </c>
      <c r="AJ3745" s="33">
        <v>120</v>
      </c>
      <c r="AK3745" s="33">
        <f>MIN(CalcoliFV!$AN$7,CalcoliFV!$AO$7+MAX(0,180-AJ3745)+4)</f>
        <v>110</v>
      </c>
    </row>
    <row r="3746" spans="35:37" x14ac:dyDescent="0.3">
      <c r="AI3746" s="32">
        <f t="shared" si="96"/>
        <v>45447.958333324255</v>
      </c>
      <c r="AJ3746" s="33">
        <v>115</v>
      </c>
      <c r="AK3746" s="33">
        <f>MIN(CalcoliFV!$AN$7,CalcoliFV!$AO$7+MAX(0,180-AJ3746)+4)</f>
        <v>110</v>
      </c>
    </row>
    <row r="3747" spans="35:37" x14ac:dyDescent="0.3">
      <c r="AI3747" s="32">
        <f t="shared" si="96"/>
        <v>45447.99999999092</v>
      </c>
      <c r="AJ3747" s="33">
        <v>115</v>
      </c>
      <c r="AK3747" s="33">
        <f>MIN(CalcoliFV!$AN$7,CalcoliFV!$AO$7+MAX(0,180-AJ3747)+4)</f>
        <v>110</v>
      </c>
    </row>
    <row r="3748" spans="35:37" x14ac:dyDescent="0.3">
      <c r="AI3748" s="32">
        <f t="shared" si="96"/>
        <v>45448.041666657584</v>
      </c>
      <c r="AJ3748" s="33">
        <v>102.03</v>
      </c>
      <c r="AK3748" s="33">
        <f>MIN(CalcoliFV!$AN$7,CalcoliFV!$AO$7+MAX(0,180-AJ3748)+4)</f>
        <v>110</v>
      </c>
    </row>
    <row r="3749" spans="35:37" x14ac:dyDescent="0.3">
      <c r="AI3749" s="32">
        <f t="shared" si="96"/>
        <v>45448.083333324248</v>
      </c>
      <c r="AJ3749" s="33">
        <v>100</v>
      </c>
      <c r="AK3749" s="33">
        <f>MIN(CalcoliFV!$AN$7,CalcoliFV!$AO$7+MAX(0,180-AJ3749)+4)</f>
        <v>110</v>
      </c>
    </row>
    <row r="3750" spans="35:37" x14ac:dyDescent="0.3">
      <c r="AI3750" s="32">
        <f t="shared" si="96"/>
        <v>45448.124999990912</v>
      </c>
      <c r="AJ3750" s="33">
        <v>99</v>
      </c>
      <c r="AK3750" s="33">
        <f>MIN(CalcoliFV!$AN$7,CalcoliFV!$AO$7+MAX(0,180-AJ3750)+4)</f>
        <v>110</v>
      </c>
    </row>
    <row r="3751" spans="35:37" x14ac:dyDescent="0.3">
      <c r="AI3751" s="32">
        <f t="shared" si="96"/>
        <v>45448.166666657577</v>
      </c>
      <c r="AJ3751" s="33">
        <v>98.62</v>
      </c>
      <c r="AK3751" s="33">
        <f>MIN(CalcoliFV!$AN$7,CalcoliFV!$AO$7+MAX(0,180-AJ3751)+4)</f>
        <v>110</v>
      </c>
    </row>
    <row r="3752" spans="35:37" x14ac:dyDescent="0.3">
      <c r="AI3752" s="32">
        <f t="shared" si="96"/>
        <v>45448.208333324241</v>
      </c>
      <c r="AJ3752" s="33">
        <v>99</v>
      </c>
      <c r="AK3752" s="33">
        <f>MIN(CalcoliFV!$AN$7,CalcoliFV!$AO$7+MAX(0,180-AJ3752)+4)</f>
        <v>110</v>
      </c>
    </row>
    <row r="3753" spans="35:37" x14ac:dyDescent="0.3">
      <c r="AI3753" s="32">
        <f t="shared" si="96"/>
        <v>45448.249999990905</v>
      </c>
      <c r="AJ3753" s="33">
        <v>111</v>
      </c>
      <c r="AK3753" s="33">
        <f>MIN(CalcoliFV!$AN$7,CalcoliFV!$AO$7+MAX(0,180-AJ3753)+4)</f>
        <v>110</v>
      </c>
    </row>
    <row r="3754" spans="35:37" x14ac:dyDescent="0.3">
      <c r="AI3754" s="32">
        <f t="shared" si="96"/>
        <v>45448.291666657569</v>
      </c>
      <c r="AJ3754" s="33">
        <v>152.1</v>
      </c>
      <c r="AK3754" s="33">
        <f>MIN(CalcoliFV!$AN$7,CalcoliFV!$AO$7+MAX(0,180-AJ3754)+4)</f>
        <v>101.9</v>
      </c>
    </row>
    <row r="3755" spans="35:37" x14ac:dyDescent="0.3">
      <c r="AI3755" s="32">
        <f t="shared" si="96"/>
        <v>45448.333333324234</v>
      </c>
      <c r="AJ3755" s="33">
        <v>136.28</v>
      </c>
      <c r="AK3755" s="33">
        <f>MIN(CalcoliFV!$AN$7,CalcoliFV!$AO$7+MAX(0,180-AJ3755)+4)</f>
        <v>110</v>
      </c>
    </row>
    <row r="3756" spans="35:37" x14ac:dyDescent="0.3">
      <c r="AI3756" s="32">
        <f t="shared" si="96"/>
        <v>45448.374999990898</v>
      </c>
      <c r="AJ3756" s="33">
        <v>117.11</v>
      </c>
      <c r="AK3756" s="33">
        <f>MIN(CalcoliFV!$AN$7,CalcoliFV!$AO$7+MAX(0,180-AJ3756)+4)</f>
        <v>110</v>
      </c>
    </row>
    <row r="3757" spans="35:37" x14ac:dyDescent="0.3">
      <c r="AI3757" s="32">
        <f t="shared" si="96"/>
        <v>45448.416666657562</v>
      </c>
      <c r="AJ3757" s="33">
        <v>111.2</v>
      </c>
      <c r="AK3757" s="33">
        <f>MIN(CalcoliFV!$AN$7,CalcoliFV!$AO$7+MAX(0,180-AJ3757)+4)</f>
        <v>110</v>
      </c>
    </row>
    <row r="3758" spans="35:37" x14ac:dyDescent="0.3">
      <c r="AI3758" s="32">
        <f t="shared" si="96"/>
        <v>45448.458333324226</v>
      </c>
      <c r="AJ3758" s="33">
        <v>105</v>
      </c>
      <c r="AK3758" s="33">
        <f>MIN(CalcoliFV!$AN$7,CalcoliFV!$AO$7+MAX(0,180-AJ3758)+4)</f>
        <v>110</v>
      </c>
    </row>
    <row r="3759" spans="35:37" x14ac:dyDescent="0.3">
      <c r="AI3759" s="32">
        <f t="shared" si="96"/>
        <v>45448.499999990891</v>
      </c>
      <c r="AJ3759" s="33">
        <v>89.38</v>
      </c>
      <c r="AK3759" s="33">
        <f>MIN(CalcoliFV!$AN$7,CalcoliFV!$AO$7+MAX(0,180-AJ3759)+4)</f>
        <v>110</v>
      </c>
    </row>
    <row r="3760" spans="35:37" x14ac:dyDescent="0.3">
      <c r="AI3760" s="32">
        <f t="shared" si="96"/>
        <v>45448.541666657555</v>
      </c>
      <c r="AJ3760" s="33">
        <v>89.38</v>
      </c>
      <c r="AK3760" s="33">
        <f>MIN(CalcoliFV!$AN$7,CalcoliFV!$AO$7+MAX(0,180-AJ3760)+4)</f>
        <v>110</v>
      </c>
    </row>
    <row r="3761" spans="35:37" x14ac:dyDescent="0.3">
      <c r="AI3761" s="32">
        <f t="shared" si="96"/>
        <v>45448.583333324219</v>
      </c>
      <c r="AJ3761" s="33">
        <v>95.9</v>
      </c>
      <c r="AK3761" s="33">
        <f>MIN(CalcoliFV!$AN$7,CalcoliFV!$AO$7+MAX(0,180-AJ3761)+4)</f>
        <v>110</v>
      </c>
    </row>
    <row r="3762" spans="35:37" x14ac:dyDescent="0.3">
      <c r="AI3762" s="32">
        <f t="shared" si="96"/>
        <v>45448.624999990883</v>
      </c>
      <c r="AJ3762" s="33">
        <v>96</v>
      </c>
      <c r="AK3762" s="33">
        <f>MIN(CalcoliFV!$AN$7,CalcoliFV!$AO$7+MAX(0,180-AJ3762)+4)</f>
        <v>110</v>
      </c>
    </row>
    <row r="3763" spans="35:37" x14ac:dyDescent="0.3">
      <c r="AI3763" s="32">
        <f t="shared" si="96"/>
        <v>45448.666666657547</v>
      </c>
      <c r="AJ3763" s="33">
        <v>100.9</v>
      </c>
      <c r="AK3763" s="33">
        <f>MIN(CalcoliFV!$AN$7,CalcoliFV!$AO$7+MAX(0,180-AJ3763)+4)</f>
        <v>110</v>
      </c>
    </row>
    <row r="3764" spans="35:37" x14ac:dyDescent="0.3">
      <c r="AI3764" s="32">
        <f t="shared" si="96"/>
        <v>45448.708333324212</v>
      </c>
      <c r="AJ3764" s="33">
        <v>101.97998</v>
      </c>
      <c r="AK3764" s="33">
        <f>MIN(CalcoliFV!$AN$7,CalcoliFV!$AO$7+MAX(0,180-AJ3764)+4)</f>
        <v>110</v>
      </c>
    </row>
    <row r="3765" spans="35:37" x14ac:dyDescent="0.3">
      <c r="AI3765" s="32">
        <f t="shared" si="96"/>
        <v>45448.749999990876</v>
      </c>
      <c r="AJ3765" s="33">
        <v>111</v>
      </c>
      <c r="AK3765" s="33">
        <f>MIN(CalcoliFV!$AN$7,CalcoliFV!$AO$7+MAX(0,180-AJ3765)+4)</f>
        <v>110</v>
      </c>
    </row>
    <row r="3766" spans="35:37" x14ac:dyDescent="0.3">
      <c r="AI3766" s="32">
        <f t="shared" si="96"/>
        <v>45448.79166665754</v>
      </c>
      <c r="AJ3766" s="33">
        <v>142.37</v>
      </c>
      <c r="AK3766" s="33">
        <f>MIN(CalcoliFV!$AN$7,CalcoliFV!$AO$7+MAX(0,180-AJ3766)+4)</f>
        <v>110</v>
      </c>
    </row>
    <row r="3767" spans="35:37" x14ac:dyDescent="0.3">
      <c r="AI3767" s="32">
        <f t="shared" si="96"/>
        <v>45448.833333324204</v>
      </c>
      <c r="AJ3767" s="33">
        <v>155.25</v>
      </c>
      <c r="AK3767" s="33">
        <f>MIN(CalcoliFV!$AN$7,CalcoliFV!$AO$7+MAX(0,180-AJ3767)+4)</f>
        <v>98.75</v>
      </c>
    </row>
    <row r="3768" spans="35:37" x14ac:dyDescent="0.3">
      <c r="AI3768" s="32">
        <f t="shared" si="96"/>
        <v>45448.874999990869</v>
      </c>
      <c r="AJ3768" s="33">
        <v>148</v>
      </c>
      <c r="AK3768" s="33">
        <f>MIN(CalcoliFV!$AN$7,CalcoliFV!$AO$7+MAX(0,180-AJ3768)+4)</f>
        <v>106</v>
      </c>
    </row>
    <row r="3769" spans="35:37" x14ac:dyDescent="0.3">
      <c r="AI3769" s="32">
        <f t="shared" si="96"/>
        <v>45448.916666657533</v>
      </c>
      <c r="AJ3769" s="33">
        <v>120.5</v>
      </c>
      <c r="AK3769" s="33">
        <f>MIN(CalcoliFV!$AN$7,CalcoliFV!$AO$7+MAX(0,180-AJ3769)+4)</f>
        <v>110</v>
      </c>
    </row>
    <row r="3770" spans="35:37" x14ac:dyDescent="0.3">
      <c r="AI3770" s="32">
        <f t="shared" si="96"/>
        <v>45448.958333324197</v>
      </c>
      <c r="AJ3770" s="33">
        <v>112.57</v>
      </c>
      <c r="AK3770" s="33">
        <f>MIN(CalcoliFV!$AN$7,CalcoliFV!$AO$7+MAX(0,180-AJ3770)+4)</f>
        <v>110</v>
      </c>
    </row>
    <row r="3771" spans="35:37" x14ac:dyDescent="0.3">
      <c r="AI3771" s="32">
        <f t="shared" si="96"/>
        <v>45448.999999990861</v>
      </c>
      <c r="AJ3771" s="33">
        <v>110</v>
      </c>
      <c r="AK3771" s="33">
        <f>MIN(CalcoliFV!$AN$7,CalcoliFV!$AO$7+MAX(0,180-AJ3771)+4)</f>
        <v>110</v>
      </c>
    </row>
    <row r="3772" spans="35:37" x14ac:dyDescent="0.3">
      <c r="AI3772" s="32">
        <f t="shared" si="96"/>
        <v>45449.041666657526</v>
      </c>
      <c r="AJ3772" s="33">
        <v>109.13</v>
      </c>
      <c r="AK3772" s="33">
        <f>MIN(CalcoliFV!$AN$7,CalcoliFV!$AO$7+MAX(0,180-AJ3772)+4)</f>
        <v>110</v>
      </c>
    </row>
    <row r="3773" spans="35:37" x14ac:dyDescent="0.3">
      <c r="AI3773" s="32">
        <f t="shared" si="96"/>
        <v>45449.08333332419</v>
      </c>
      <c r="AJ3773" s="33">
        <v>105</v>
      </c>
      <c r="AK3773" s="33">
        <f>MIN(CalcoliFV!$AN$7,CalcoliFV!$AO$7+MAX(0,180-AJ3773)+4)</f>
        <v>110</v>
      </c>
    </row>
    <row r="3774" spans="35:37" x14ac:dyDescent="0.3">
      <c r="AI3774" s="32">
        <f t="shared" si="96"/>
        <v>45449.124999990854</v>
      </c>
      <c r="AJ3774" s="33">
        <v>102.00679</v>
      </c>
      <c r="AK3774" s="33">
        <f>MIN(CalcoliFV!$AN$7,CalcoliFV!$AO$7+MAX(0,180-AJ3774)+4)</f>
        <v>110</v>
      </c>
    </row>
    <row r="3775" spans="35:37" x14ac:dyDescent="0.3">
      <c r="AI3775" s="32">
        <f t="shared" si="96"/>
        <v>45449.166666657518</v>
      </c>
      <c r="AJ3775" s="33">
        <v>100</v>
      </c>
      <c r="AK3775" s="33">
        <f>MIN(CalcoliFV!$AN$7,CalcoliFV!$AO$7+MAX(0,180-AJ3775)+4)</f>
        <v>110</v>
      </c>
    </row>
    <row r="3776" spans="35:37" x14ac:dyDescent="0.3">
      <c r="AI3776" s="32">
        <f t="shared" si="96"/>
        <v>45449.208333324183</v>
      </c>
      <c r="AJ3776" s="33">
        <v>105</v>
      </c>
      <c r="AK3776" s="33">
        <f>MIN(CalcoliFV!$AN$7,CalcoliFV!$AO$7+MAX(0,180-AJ3776)+4)</f>
        <v>110</v>
      </c>
    </row>
    <row r="3777" spans="35:37" x14ac:dyDescent="0.3">
      <c r="AI3777" s="32">
        <f t="shared" si="96"/>
        <v>45449.249999990847</v>
      </c>
      <c r="AJ3777" s="33">
        <v>117.86</v>
      </c>
      <c r="AK3777" s="33">
        <f>MIN(CalcoliFV!$AN$7,CalcoliFV!$AO$7+MAX(0,180-AJ3777)+4)</f>
        <v>110</v>
      </c>
    </row>
    <row r="3778" spans="35:37" x14ac:dyDescent="0.3">
      <c r="AI3778" s="32">
        <f t="shared" si="96"/>
        <v>45449.291666657511</v>
      </c>
      <c r="AJ3778" s="33">
        <v>132.20786000000001</v>
      </c>
      <c r="AK3778" s="33">
        <f>MIN(CalcoliFV!$AN$7,CalcoliFV!$AO$7+MAX(0,180-AJ3778)+4)</f>
        <v>110</v>
      </c>
    </row>
    <row r="3779" spans="35:37" x14ac:dyDescent="0.3">
      <c r="AI3779" s="32">
        <f t="shared" si="96"/>
        <v>45449.333333324175</v>
      </c>
      <c r="AJ3779" s="33">
        <v>125.19</v>
      </c>
      <c r="AK3779" s="33">
        <f>MIN(CalcoliFV!$AN$7,CalcoliFV!$AO$7+MAX(0,180-AJ3779)+4)</f>
        <v>110</v>
      </c>
    </row>
    <row r="3780" spans="35:37" x14ac:dyDescent="0.3">
      <c r="AI3780" s="32">
        <f t="shared" si="96"/>
        <v>45449.37499999084</v>
      </c>
      <c r="AJ3780" s="33">
        <v>110</v>
      </c>
      <c r="AK3780" s="33">
        <f>MIN(CalcoliFV!$AN$7,CalcoliFV!$AO$7+MAX(0,180-AJ3780)+4)</f>
        <v>110</v>
      </c>
    </row>
    <row r="3781" spans="35:37" x14ac:dyDescent="0.3">
      <c r="AI3781" s="32">
        <f t="shared" ref="AI3781:AI3844" si="97">AI3780+1/24</f>
        <v>45449.416666657504</v>
      </c>
      <c r="AJ3781" s="33">
        <v>104.74</v>
      </c>
      <c r="AK3781" s="33">
        <f>MIN(CalcoliFV!$AN$7,CalcoliFV!$AO$7+MAX(0,180-AJ3781)+4)</f>
        <v>110</v>
      </c>
    </row>
    <row r="3782" spans="35:37" x14ac:dyDescent="0.3">
      <c r="AI3782" s="32">
        <f t="shared" si="97"/>
        <v>45449.458333324168</v>
      </c>
      <c r="AJ3782" s="33">
        <v>97.1</v>
      </c>
      <c r="AK3782" s="33">
        <f>MIN(CalcoliFV!$AN$7,CalcoliFV!$AO$7+MAX(0,180-AJ3782)+4)</f>
        <v>110</v>
      </c>
    </row>
    <row r="3783" spans="35:37" x14ac:dyDescent="0.3">
      <c r="AI3783" s="32">
        <f t="shared" si="97"/>
        <v>45449.499999990832</v>
      </c>
      <c r="AJ3783" s="33">
        <v>69</v>
      </c>
      <c r="AK3783" s="33">
        <f>MIN(CalcoliFV!$AN$7,CalcoliFV!$AO$7+MAX(0,180-AJ3783)+4)</f>
        <v>110</v>
      </c>
    </row>
    <row r="3784" spans="35:37" x14ac:dyDescent="0.3">
      <c r="AI3784" s="32">
        <f t="shared" si="97"/>
        <v>45449.541666657497</v>
      </c>
      <c r="AJ3784" s="33">
        <v>65</v>
      </c>
      <c r="AK3784" s="33">
        <f>MIN(CalcoliFV!$AN$7,CalcoliFV!$AO$7+MAX(0,180-AJ3784)+4)</f>
        <v>110</v>
      </c>
    </row>
    <row r="3785" spans="35:37" x14ac:dyDescent="0.3">
      <c r="AI3785" s="32">
        <f t="shared" si="97"/>
        <v>45449.583333324161</v>
      </c>
      <c r="AJ3785" s="33">
        <v>75.36</v>
      </c>
      <c r="AK3785" s="33">
        <f>MIN(CalcoliFV!$AN$7,CalcoliFV!$AO$7+MAX(0,180-AJ3785)+4)</f>
        <v>110</v>
      </c>
    </row>
    <row r="3786" spans="35:37" x14ac:dyDescent="0.3">
      <c r="AI3786" s="32">
        <f t="shared" si="97"/>
        <v>45449.624999990825</v>
      </c>
      <c r="AJ3786" s="33">
        <v>74.239999999999995</v>
      </c>
      <c r="AK3786" s="33">
        <f>MIN(CalcoliFV!$AN$7,CalcoliFV!$AO$7+MAX(0,180-AJ3786)+4)</f>
        <v>110</v>
      </c>
    </row>
    <row r="3787" spans="35:37" x14ac:dyDescent="0.3">
      <c r="AI3787" s="32">
        <f t="shared" si="97"/>
        <v>45449.666666657489</v>
      </c>
      <c r="AJ3787" s="33">
        <v>90.59</v>
      </c>
      <c r="AK3787" s="33">
        <f>MIN(CalcoliFV!$AN$7,CalcoliFV!$AO$7+MAX(0,180-AJ3787)+4)</f>
        <v>110</v>
      </c>
    </row>
    <row r="3788" spans="35:37" x14ac:dyDescent="0.3">
      <c r="AI3788" s="32">
        <f t="shared" si="97"/>
        <v>45449.708333324154</v>
      </c>
      <c r="AJ3788" s="33">
        <v>94.608949999999993</v>
      </c>
      <c r="AK3788" s="33">
        <f>MIN(CalcoliFV!$AN$7,CalcoliFV!$AO$7+MAX(0,180-AJ3788)+4)</f>
        <v>110</v>
      </c>
    </row>
    <row r="3789" spans="35:37" x14ac:dyDescent="0.3">
      <c r="AI3789" s="32">
        <f t="shared" si="97"/>
        <v>45449.749999990818</v>
      </c>
      <c r="AJ3789" s="33">
        <v>111.58102</v>
      </c>
      <c r="AK3789" s="33">
        <f>MIN(CalcoliFV!$AN$7,CalcoliFV!$AO$7+MAX(0,180-AJ3789)+4)</f>
        <v>110</v>
      </c>
    </row>
    <row r="3790" spans="35:37" x14ac:dyDescent="0.3">
      <c r="AI3790" s="32">
        <f t="shared" si="97"/>
        <v>45449.791666657482</v>
      </c>
      <c r="AJ3790" s="33">
        <v>138.13</v>
      </c>
      <c r="AK3790" s="33">
        <f>MIN(CalcoliFV!$AN$7,CalcoliFV!$AO$7+MAX(0,180-AJ3790)+4)</f>
        <v>110</v>
      </c>
    </row>
    <row r="3791" spans="35:37" x14ac:dyDescent="0.3">
      <c r="AI3791" s="32">
        <f t="shared" si="97"/>
        <v>45449.833333324146</v>
      </c>
      <c r="AJ3791" s="33">
        <v>143.72</v>
      </c>
      <c r="AK3791" s="33">
        <f>MIN(CalcoliFV!$AN$7,CalcoliFV!$AO$7+MAX(0,180-AJ3791)+4)</f>
        <v>110</v>
      </c>
    </row>
    <row r="3792" spans="35:37" x14ac:dyDescent="0.3">
      <c r="AI3792" s="32">
        <f t="shared" si="97"/>
        <v>45449.87499999081</v>
      </c>
      <c r="AJ3792" s="33">
        <v>138.6</v>
      </c>
      <c r="AK3792" s="33">
        <f>MIN(CalcoliFV!$AN$7,CalcoliFV!$AO$7+MAX(0,180-AJ3792)+4)</f>
        <v>110</v>
      </c>
    </row>
    <row r="3793" spans="35:37" x14ac:dyDescent="0.3">
      <c r="AI3793" s="32">
        <f t="shared" si="97"/>
        <v>45449.916666657475</v>
      </c>
      <c r="AJ3793" s="33">
        <v>117.72</v>
      </c>
      <c r="AK3793" s="33">
        <f>MIN(CalcoliFV!$AN$7,CalcoliFV!$AO$7+MAX(0,180-AJ3793)+4)</f>
        <v>110</v>
      </c>
    </row>
    <row r="3794" spans="35:37" x14ac:dyDescent="0.3">
      <c r="AI3794" s="32">
        <f t="shared" si="97"/>
        <v>45449.958333324139</v>
      </c>
      <c r="AJ3794" s="33">
        <v>110.4</v>
      </c>
      <c r="AK3794" s="33">
        <f>MIN(CalcoliFV!$AN$7,CalcoliFV!$AO$7+MAX(0,180-AJ3794)+4)</f>
        <v>110</v>
      </c>
    </row>
    <row r="3795" spans="35:37" x14ac:dyDescent="0.3">
      <c r="AI3795" s="32">
        <f t="shared" si="97"/>
        <v>45449.999999990803</v>
      </c>
      <c r="AJ3795" s="33">
        <v>105</v>
      </c>
      <c r="AK3795" s="33">
        <f>MIN(CalcoliFV!$AN$7,CalcoliFV!$AO$7+MAX(0,180-AJ3795)+4)</f>
        <v>110</v>
      </c>
    </row>
    <row r="3796" spans="35:37" x14ac:dyDescent="0.3">
      <c r="AI3796" s="32">
        <f t="shared" si="97"/>
        <v>45450.041666657467</v>
      </c>
      <c r="AJ3796" s="33">
        <v>105.67</v>
      </c>
      <c r="AK3796" s="33">
        <f>MIN(CalcoliFV!$AN$7,CalcoliFV!$AO$7+MAX(0,180-AJ3796)+4)</f>
        <v>110</v>
      </c>
    </row>
    <row r="3797" spans="35:37" x14ac:dyDescent="0.3">
      <c r="AI3797" s="32">
        <f t="shared" si="97"/>
        <v>45450.083333324132</v>
      </c>
      <c r="AJ3797" s="33">
        <v>101.18</v>
      </c>
      <c r="AK3797" s="33">
        <f>MIN(CalcoliFV!$AN$7,CalcoliFV!$AO$7+MAX(0,180-AJ3797)+4)</f>
        <v>110</v>
      </c>
    </row>
    <row r="3798" spans="35:37" x14ac:dyDescent="0.3">
      <c r="AI3798" s="32">
        <f t="shared" si="97"/>
        <v>45450.124999990796</v>
      </c>
      <c r="AJ3798" s="33">
        <v>98</v>
      </c>
      <c r="AK3798" s="33">
        <f>MIN(CalcoliFV!$AN$7,CalcoliFV!$AO$7+MAX(0,180-AJ3798)+4)</f>
        <v>110</v>
      </c>
    </row>
    <row r="3799" spans="35:37" x14ac:dyDescent="0.3">
      <c r="AI3799" s="32">
        <f t="shared" si="97"/>
        <v>45450.16666665746</v>
      </c>
      <c r="AJ3799" s="33">
        <v>98</v>
      </c>
      <c r="AK3799" s="33">
        <f>MIN(CalcoliFV!$AN$7,CalcoliFV!$AO$7+MAX(0,180-AJ3799)+4)</f>
        <v>110</v>
      </c>
    </row>
    <row r="3800" spans="35:37" x14ac:dyDescent="0.3">
      <c r="AI3800" s="32">
        <f t="shared" si="97"/>
        <v>45450.208333324124</v>
      </c>
      <c r="AJ3800" s="33">
        <v>98</v>
      </c>
      <c r="AK3800" s="33">
        <f>MIN(CalcoliFV!$AN$7,CalcoliFV!$AO$7+MAX(0,180-AJ3800)+4)</f>
        <v>110</v>
      </c>
    </row>
    <row r="3801" spans="35:37" x14ac:dyDescent="0.3">
      <c r="AI3801" s="32">
        <f t="shared" si="97"/>
        <v>45450.249999990789</v>
      </c>
      <c r="AJ3801" s="33">
        <v>109.47</v>
      </c>
      <c r="AK3801" s="33">
        <f>MIN(CalcoliFV!$AN$7,CalcoliFV!$AO$7+MAX(0,180-AJ3801)+4)</f>
        <v>110</v>
      </c>
    </row>
    <row r="3802" spans="35:37" x14ac:dyDescent="0.3">
      <c r="AI3802" s="32">
        <f t="shared" si="97"/>
        <v>45450.291666657453</v>
      </c>
      <c r="AJ3802" s="33">
        <v>122.18</v>
      </c>
      <c r="AK3802" s="33">
        <f>MIN(CalcoliFV!$AN$7,CalcoliFV!$AO$7+MAX(0,180-AJ3802)+4)</f>
        <v>110</v>
      </c>
    </row>
    <row r="3803" spans="35:37" x14ac:dyDescent="0.3">
      <c r="AI3803" s="32">
        <f t="shared" si="97"/>
        <v>45450.333333324117</v>
      </c>
      <c r="AJ3803" s="33">
        <v>121.47</v>
      </c>
      <c r="AK3803" s="33">
        <f>MIN(CalcoliFV!$AN$7,CalcoliFV!$AO$7+MAX(0,180-AJ3803)+4)</f>
        <v>110</v>
      </c>
    </row>
    <row r="3804" spans="35:37" x14ac:dyDescent="0.3">
      <c r="AI3804" s="32">
        <f t="shared" si="97"/>
        <v>45450.374999990781</v>
      </c>
      <c r="AJ3804" s="33">
        <v>109.58</v>
      </c>
      <c r="AK3804" s="33">
        <f>MIN(CalcoliFV!$AN$7,CalcoliFV!$AO$7+MAX(0,180-AJ3804)+4)</f>
        <v>110</v>
      </c>
    </row>
    <row r="3805" spans="35:37" x14ac:dyDescent="0.3">
      <c r="AI3805" s="32">
        <f t="shared" si="97"/>
        <v>45450.416666657446</v>
      </c>
      <c r="AJ3805" s="33">
        <v>104.3</v>
      </c>
      <c r="AK3805" s="33">
        <f>MIN(CalcoliFV!$AN$7,CalcoliFV!$AO$7+MAX(0,180-AJ3805)+4)</f>
        <v>110</v>
      </c>
    </row>
    <row r="3806" spans="35:37" x14ac:dyDescent="0.3">
      <c r="AI3806" s="32">
        <f t="shared" si="97"/>
        <v>45450.45833332411</v>
      </c>
      <c r="AJ3806" s="33">
        <v>100.19</v>
      </c>
      <c r="AK3806" s="33">
        <f>MIN(CalcoliFV!$AN$7,CalcoliFV!$AO$7+MAX(0,180-AJ3806)+4)</f>
        <v>110</v>
      </c>
    </row>
    <row r="3807" spans="35:37" x14ac:dyDescent="0.3">
      <c r="AI3807" s="32">
        <f t="shared" si="97"/>
        <v>45450.499999990774</v>
      </c>
      <c r="AJ3807" s="33">
        <v>68.52</v>
      </c>
      <c r="AK3807" s="33">
        <f>MIN(CalcoliFV!$AN$7,CalcoliFV!$AO$7+MAX(0,180-AJ3807)+4)</f>
        <v>110</v>
      </c>
    </row>
    <row r="3808" spans="35:37" x14ac:dyDescent="0.3">
      <c r="AI3808" s="32">
        <f t="shared" si="97"/>
        <v>45450.541666657438</v>
      </c>
      <c r="AJ3808" s="33">
        <v>64.790000000000006</v>
      </c>
      <c r="AK3808" s="33">
        <f>MIN(CalcoliFV!$AN$7,CalcoliFV!$AO$7+MAX(0,180-AJ3808)+4)</f>
        <v>110</v>
      </c>
    </row>
    <row r="3809" spans="35:37" x14ac:dyDescent="0.3">
      <c r="AI3809" s="32">
        <f t="shared" si="97"/>
        <v>45450.583333324103</v>
      </c>
      <c r="AJ3809" s="33">
        <v>90</v>
      </c>
      <c r="AK3809" s="33">
        <f>MIN(CalcoliFV!$AN$7,CalcoliFV!$AO$7+MAX(0,180-AJ3809)+4)</f>
        <v>110</v>
      </c>
    </row>
    <row r="3810" spans="35:37" x14ac:dyDescent="0.3">
      <c r="AI3810" s="32">
        <f t="shared" si="97"/>
        <v>45450.624999990767</v>
      </c>
      <c r="AJ3810" s="33">
        <v>95</v>
      </c>
      <c r="AK3810" s="33">
        <f>MIN(CalcoliFV!$AN$7,CalcoliFV!$AO$7+MAX(0,180-AJ3810)+4)</f>
        <v>110</v>
      </c>
    </row>
    <row r="3811" spans="35:37" x14ac:dyDescent="0.3">
      <c r="AI3811" s="32">
        <f t="shared" si="97"/>
        <v>45450.666666657431</v>
      </c>
      <c r="AJ3811" s="33">
        <v>99.26</v>
      </c>
      <c r="AK3811" s="33">
        <f>MIN(CalcoliFV!$AN$7,CalcoliFV!$AO$7+MAX(0,180-AJ3811)+4)</f>
        <v>110</v>
      </c>
    </row>
    <row r="3812" spans="35:37" x14ac:dyDescent="0.3">
      <c r="AI3812" s="32">
        <f t="shared" si="97"/>
        <v>45450.708333324095</v>
      </c>
      <c r="AJ3812" s="33">
        <v>105</v>
      </c>
      <c r="AK3812" s="33">
        <f>MIN(CalcoliFV!$AN$7,CalcoliFV!$AO$7+MAX(0,180-AJ3812)+4)</f>
        <v>110</v>
      </c>
    </row>
    <row r="3813" spans="35:37" x14ac:dyDescent="0.3">
      <c r="AI3813" s="32">
        <f t="shared" si="97"/>
        <v>45450.74999999076</v>
      </c>
      <c r="AJ3813" s="33">
        <v>113.61</v>
      </c>
      <c r="AK3813" s="33">
        <f>MIN(CalcoliFV!$AN$7,CalcoliFV!$AO$7+MAX(0,180-AJ3813)+4)</f>
        <v>110</v>
      </c>
    </row>
    <row r="3814" spans="35:37" x14ac:dyDescent="0.3">
      <c r="AI3814" s="32">
        <f t="shared" si="97"/>
        <v>45450.791666657424</v>
      </c>
      <c r="AJ3814" s="33">
        <v>137.99</v>
      </c>
      <c r="AK3814" s="33">
        <f>MIN(CalcoliFV!$AN$7,CalcoliFV!$AO$7+MAX(0,180-AJ3814)+4)</f>
        <v>110</v>
      </c>
    </row>
    <row r="3815" spans="35:37" x14ac:dyDescent="0.3">
      <c r="AI3815" s="32">
        <f t="shared" si="97"/>
        <v>45450.833333324088</v>
      </c>
      <c r="AJ3815" s="33">
        <v>170</v>
      </c>
      <c r="AK3815" s="33">
        <f>MIN(CalcoliFV!$AN$7,CalcoliFV!$AO$7+MAX(0,180-AJ3815)+4)</f>
        <v>84</v>
      </c>
    </row>
    <row r="3816" spans="35:37" x14ac:dyDescent="0.3">
      <c r="AI3816" s="32">
        <f t="shared" si="97"/>
        <v>45450.874999990752</v>
      </c>
      <c r="AJ3816" s="33">
        <v>155.30000000000001</v>
      </c>
      <c r="AK3816" s="33">
        <f>MIN(CalcoliFV!$AN$7,CalcoliFV!$AO$7+MAX(0,180-AJ3816)+4)</f>
        <v>98.699999999999989</v>
      </c>
    </row>
    <row r="3817" spans="35:37" x14ac:dyDescent="0.3">
      <c r="AI3817" s="32">
        <f t="shared" si="97"/>
        <v>45450.916666657416</v>
      </c>
      <c r="AJ3817" s="33">
        <v>123.1</v>
      </c>
      <c r="AK3817" s="33">
        <f>MIN(CalcoliFV!$AN$7,CalcoliFV!$AO$7+MAX(0,180-AJ3817)+4)</f>
        <v>110</v>
      </c>
    </row>
    <row r="3818" spans="35:37" x14ac:dyDescent="0.3">
      <c r="AI3818" s="32">
        <f t="shared" si="97"/>
        <v>45450.958333324081</v>
      </c>
      <c r="AJ3818" s="33">
        <v>110.04</v>
      </c>
      <c r="AK3818" s="33">
        <f>MIN(CalcoliFV!$AN$7,CalcoliFV!$AO$7+MAX(0,180-AJ3818)+4)</f>
        <v>110</v>
      </c>
    </row>
    <row r="3819" spans="35:37" x14ac:dyDescent="0.3">
      <c r="AI3819" s="32">
        <f t="shared" si="97"/>
        <v>45450.999999990745</v>
      </c>
      <c r="AJ3819" s="33">
        <v>126.55874</v>
      </c>
      <c r="AK3819" s="33">
        <f>MIN(CalcoliFV!$AN$7,CalcoliFV!$AO$7+MAX(0,180-AJ3819)+4)</f>
        <v>110</v>
      </c>
    </row>
    <row r="3820" spans="35:37" x14ac:dyDescent="0.3">
      <c r="AI3820" s="32">
        <f t="shared" si="97"/>
        <v>45451.041666657409</v>
      </c>
      <c r="AJ3820" s="33">
        <v>117.15</v>
      </c>
      <c r="AK3820" s="33">
        <f>MIN(CalcoliFV!$AN$7,CalcoliFV!$AO$7+MAX(0,180-AJ3820)+4)</f>
        <v>110</v>
      </c>
    </row>
    <row r="3821" spans="35:37" x14ac:dyDescent="0.3">
      <c r="AI3821" s="32">
        <f t="shared" si="97"/>
        <v>45451.083333324073</v>
      </c>
      <c r="AJ3821" s="33">
        <v>108.85</v>
      </c>
      <c r="AK3821" s="33">
        <f>MIN(CalcoliFV!$AN$7,CalcoliFV!$AO$7+MAX(0,180-AJ3821)+4)</f>
        <v>110</v>
      </c>
    </row>
    <row r="3822" spans="35:37" x14ac:dyDescent="0.3">
      <c r="AI3822" s="32">
        <f t="shared" si="97"/>
        <v>45451.124999990738</v>
      </c>
      <c r="AJ3822" s="33">
        <v>108.42</v>
      </c>
      <c r="AK3822" s="33">
        <f>MIN(CalcoliFV!$AN$7,CalcoliFV!$AO$7+MAX(0,180-AJ3822)+4)</f>
        <v>110</v>
      </c>
    </row>
    <row r="3823" spans="35:37" x14ac:dyDescent="0.3">
      <c r="AI3823" s="32">
        <f t="shared" si="97"/>
        <v>45451.166666657402</v>
      </c>
      <c r="AJ3823" s="33">
        <v>107</v>
      </c>
      <c r="AK3823" s="33">
        <f>MIN(CalcoliFV!$AN$7,CalcoliFV!$AO$7+MAX(0,180-AJ3823)+4)</f>
        <v>110</v>
      </c>
    </row>
    <row r="3824" spans="35:37" x14ac:dyDescent="0.3">
      <c r="AI3824" s="32">
        <f t="shared" si="97"/>
        <v>45451.208333324066</v>
      </c>
      <c r="AJ3824" s="33">
        <v>107.24</v>
      </c>
      <c r="AK3824" s="33">
        <f>MIN(CalcoliFV!$AN$7,CalcoliFV!$AO$7+MAX(0,180-AJ3824)+4)</f>
        <v>110</v>
      </c>
    </row>
    <row r="3825" spans="35:37" x14ac:dyDescent="0.3">
      <c r="AI3825" s="32">
        <f t="shared" si="97"/>
        <v>45451.24999999073</v>
      </c>
      <c r="AJ3825" s="33">
        <v>108.23</v>
      </c>
      <c r="AK3825" s="33">
        <f>MIN(CalcoliFV!$AN$7,CalcoliFV!$AO$7+MAX(0,180-AJ3825)+4)</f>
        <v>110</v>
      </c>
    </row>
    <row r="3826" spans="35:37" x14ac:dyDescent="0.3">
      <c r="AI3826" s="32">
        <f t="shared" si="97"/>
        <v>45451.291666657395</v>
      </c>
      <c r="AJ3826" s="33">
        <v>112</v>
      </c>
      <c r="AK3826" s="33">
        <f>MIN(CalcoliFV!$AN$7,CalcoliFV!$AO$7+MAX(0,180-AJ3826)+4)</f>
        <v>110</v>
      </c>
    </row>
    <row r="3827" spans="35:37" x14ac:dyDescent="0.3">
      <c r="AI3827" s="32">
        <f t="shared" si="97"/>
        <v>45451.333333324059</v>
      </c>
      <c r="AJ3827" s="33">
        <v>110.42</v>
      </c>
      <c r="AK3827" s="33">
        <f>MIN(CalcoliFV!$AN$7,CalcoliFV!$AO$7+MAX(0,180-AJ3827)+4)</f>
        <v>110</v>
      </c>
    </row>
    <row r="3828" spans="35:37" x14ac:dyDescent="0.3">
      <c r="AI3828" s="32">
        <f t="shared" si="97"/>
        <v>45451.374999990723</v>
      </c>
      <c r="AJ3828" s="33">
        <v>98</v>
      </c>
      <c r="AK3828" s="33">
        <f>MIN(CalcoliFV!$AN$7,CalcoliFV!$AO$7+MAX(0,180-AJ3828)+4)</f>
        <v>110</v>
      </c>
    </row>
    <row r="3829" spans="35:37" x14ac:dyDescent="0.3">
      <c r="AI3829" s="32">
        <f t="shared" si="97"/>
        <v>45451.416666657387</v>
      </c>
      <c r="AJ3829" s="33">
        <v>97</v>
      </c>
      <c r="AK3829" s="33">
        <f>MIN(CalcoliFV!$AN$7,CalcoliFV!$AO$7+MAX(0,180-AJ3829)+4)</f>
        <v>110</v>
      </c>
    </row>
    <row r="3830" spans="35:37" x14ac:dyDescent="0.3">
      <c r="AI3830" s="32">
        <f t="shared" si="97"/>
        <v>45451.458333324052</v>
      </c>
      <c r="AJ3830" s="33">
        <v>93.87</v>
      </c>
      <c r="AK3830" s="33">
        <f>MIN(CalcoliFV!$AN$7,CalcoliFV!$AO$7+MAX(0,180-AJ3830)+4)</f>
        <v>110</v>
      </c>
    </row>
    <row r="3831" spans="35:37" x14ac:dyDescent="0.3">
      <c r="AI3831" s="32">
        <f t="shared" si="97"/>
        <v>45451.499999990716</v>
      </c>
      <c r="AJ3831" s="33">
        <v>82.17</v>
      </c>
      <c r="AK3831" s="33">
        <f>MIN(CalcoliFV!$AN$7,CalcoliFV!$AO$7+MAX(0,180-AJ3831)+4)</f>
        <v>110</v>
      </c>
    </row>
    <row r="3832" spans="35:37" x14ac:dyDescent="0.3">
      <c r="AI3832" s="32">
        <f t="shared" si="97"/>
        <v>45451.54166665738</v>
      </c>
      <c r="AJ3832" s="33">
        <v>85.1</v>
      </c>
      <c r="AK3832" s="33">
        <f>MIN(CalcoliFV!$AN$7,CalcoliFV!$AO$7+MAX(0,180-AJ3832)+4)</f>
        <v>110</v>
      </c>
    </row>
    <row r="3833" spans="35:37" x14ac:dyDescent="0.3">
      <c r="AI3833" s="32">
        <f t="shared" si="97"/>
        <v>45451.583333324044</v>
      </c>
      <c r="AJ3833" s="33">
        <v>93.87</v>
      </c>
      <c r="AK3833" s="33">
        <f>MIN(CalcoliFV!$AN$7,CalcoliFV!$AO$7+MAX(0,180-AJ3833)+4)</f>
        <v>110</v>
      </c>
    </row>
    <row r="3834" spans="35:37" x14ac:dyDescent="0.3">
      <c r="AI3834" s="32">
        <f t="shared" si="97"/>
        <v>45451.624999990709</v>
      </c>
      <c r="AJ3834" s="33">
        <v>97</v>
      </c>
      <c r="AK3834" s="33">
        <f>MIN(CalcoliFV!$AN$7,CalcoliFV!$AO$7+MAX(0,180-AJ3834)+4)</f>
        <v>110</v>
      </c>
    </row>
    <row r="3835" spans="35:37" x14ac:dyDescent="0.3">
      <c r="AI3835" s="32">
        <f t="shared" si="97"/>
        <v>45451.666666657373</v>
      </c>
      <c r="AJ3835" s="33">
        <v>97.1</v>
      </c>
      <c r="AK3835" s="33">
        <f>MIN(CalcoliFV!$AN$7,CalcoliFV!$AO$7+MAX(0,180-AJ3835)+4)</f>
        <v>110</v>
      </c>
    </row>
    <row r="3836" spans="35:37" x14ac:dyDescent="0.3">
      <c r="AI3836" s="32">
        <f t="shared" si="97"/>
        <v>45451.708333324037</v>
      </c>
      <c r="AJ3836" s="33">
        <v>103.64</v>
      </c>
      <c r="AK3836" s="33">
        <f>MIN(CalcoliFV!$AN$7,CalcoliFV!$AO$7+MAX(0,180-AJ3836)+4)</f>
        <v>110</v>
      </c>
    </row>
    <row r="3837" spans="35:37" x14ac:dyDescent="0.3">
      <c r="AI3837" s="32">
        <f t="shared" si="97"/>
        <v>45451.749999990701</v>
      </c>
      <c r="AJ3837" s="33">
        <v>117.48</v>
      </c>
      <c r="AK3837" s="33">
        <f>MIN(CalcoliFV!$AN$7,CalcoliFV!$AO$7+MAX(0,180-AJ3837)+4)</f>
        <v>110</v>
      </c>
    </row>
    <row r="3838" spans="35:37" x14ac:dyDescent="0.3">
      <c r="AI3838" s="32">
        <f t="shared" si="97"/>
        <v>45451.791666657366</v>
      </c>
      <c r="AJ3838" s="33">
        <v>165</v>
      </c>
      <c r="AK3838" s="33">
        <f>MIN(CalcoliFV!$AN$7,CalcoliFV!$AO$7+MAX(0,180-AJ3838)+4)</f>
        <v>89</v>
      </c>
    </row>
    <row r="3839" spans="35:37" x14ac:dyDescent="0.3">
      <c r="AI3839" s="32">
        <f t="shared" si="97"/>
        <v>45451.83333332403</v>
      </c>
      <c r="AJ3839" s="33">
        <v>190</v>
      </c>
      <c r="AK3839" s="33">
        <f>MIN(CalcoliFV!$AN$7,CalcoliFV!$AO$7+MAX(0,180-AJ3839)+4)</f>
        <v>74</v>
      </c>
    </row>
    <row r="3840" spans="35:37" x14ac:dyDescent="0.3">
      <c r="AI3840" s="32">
        <f t="shared" si="97"/>
        <v>45451.874999990694</v>
      </c>
      <c r="AJ3840" s="33">
        <v>163.1</v>
      </c>
      <c r="AK3840" s="33">
        <f>MIN(CalcoliFV!$AN$7,CalcoliFV!$AO$7+MAX(0,180-AJ3840)+4)</f>
        <v>90.9</v>
      </c>
    </row>
    <row r="3841" spans="35:37" x14ac:dyDescent="0.3">
      <c r="AI3841" s="32">
        <f t="shared" si="97"/>
        <v>45451.916666657358</v>
      </c>
      <c r="AJ3841" s="33">
        <v>152.43</v>
      </c>
      <c r="AK3841" s="33">
        <f>MIN(CalcoliFV!$AN$7,CalcoliFV!$AO$7+MAX(0,180-AJ3841)+4)</f>
        <v>101.57</v>
      </c>
    </row>
    <row r="3842" spans="35:37" x14ac:dyDescent="0.3">
      <c r="AI3842" s="32">
        <f t="shared" si="97"/>
        <v>45451.958333324023</v>
      </c>
      <c r="AJ3842" s="33">
        <v>128.94</v>
      </c>
      <c r="AK3842" s="33">
        <f>MIN(CalcoliFV!$AN$7,CalcoliFV!$AO$7+MAX(0,180-AJ3842)+4)</f>
        <v>110</v>
      </c>
    </row>
    <row r="3843" spans="35:37" x14ac:dyDescent="0.3">
      <c r="AI3843" s="32">
        <f t="shared" si="97"/>
        <v>45451.999999990687</v>
      </c>
      <c r="AJ3843" s="33">
        <v>104.59</v>
      </c>
      <c r="AK3843" s="33">
        <f>MIN(CalcoliFV!$AN$7,CalcoliFV!$AO$7+MAX(0,180-AJ3843)+4)</f>
        <v>110</v>
      </c>
    </row>
    <row r="3844" spans="35:37" x14ac:dyDescent="0.3">
      <c r="AI3844" s="32">
        <f t="shared" si="97"/>
        <v>45452.041666657351</v>
      </c>
      <c r="AJ3844" s="33">
        <v>104.59</v>
      </c>
      <c r="AK3844" s="33">
        <f>MIN(CalcoliFV!$AN$7,CalcoliFV!$AO$7+MAX(0,180-AJ3844)+4)</f>
        <v>110</v>
      </c>
    </row>
    <row r="3845" spans="35:37" x14ac:dyDescent="0.3">
      <c r="AI3845" s="32">
        <f t="shared" ref="AI3845:AI3908" si="98">AI3844+1/24</f>
        <v>45452.083333324015</v>
      </c>
      <c r="AJ3845" s="33">
        <v>101.25</v>
      </c>
      <c r="AK3845" s="33">
        <f>MIN(CalcoliFV!$AN$7,CalcoliFV!$AO$7+MAX(0,180-AJ3845)+4)</f>
        <v>110</v>
      </c>
    </row>
    <row r="3846" spans="35:37" x14ac:dyDescent="0.3">
      <c r="AI3846" s="32">
        <f t="shared" si="98"/>
        <v>45452.124999990679</v>
      </c>
      <c r="AJ3846" s="33">
        <v>100.7</v>
      </c>
      <c r="AK3846" s="33">
        <f>MIN(CalcoliFV!$AN$7,CalcoliFV!$AO$7+MAX(0,180-AJ3846)+4)</f>
        <v>110</v>
      </c>
    </row>
    <row r="3847" spans="35:37" x14ac:dyDescent="0.3">
      <c r="AI3847" s="32">
        <f t="shared" si="98"/>
        <v>45452.166666657344</v>
      </c>
      <c r="AJ3847" s="33">
        <v>100</v>
      </c>
      <c r="AK3847" s="33">
        <f>MIN(CalcoliFV!$AN$7,CalcoliFV!$AO$7+MAX(0,180-AJ3847)+4)</f>
        <v>110</v>
      </c>
    </row>
    <row r="3848" spans="35:37" x14ac:dyDescent="0.3">
      <c r="AI3848" s="32">
        <f t="shared" si="98"/>
        <v>45452.208333324008</v>
      </c>
      <c r="AJ3848" s="33">
        <v>100</v>
      </c>
      <c r="AK3848" s="33">
        <f>MIN(CalcoliFV!$AN$7,CalcoliFV!$AO$7+MAX(0,180-AJ3848)+4)</f>
        <v>110</v>
      </c>
    </row>
    <row r="3849" spans="35:37" x14ac:dyDescent="0.3">
      <c r="AI3849" s="32">
        <f t="shared" si="98"/>
        <v>45452.249999990672</v>
      </c>
      <c r="AJ3849" s="33">
        <v>99.85</v>
      </c>
      <c r="AK3849" s="33">
        <f>MIN(CalcoliFV!$AN$7,CalcoliFV!$AO$7+MAX(0,180-AJ3849)+4)</f>
        <v>110</v>
      </c>
    </row>
    <row r="3850" spans="35:37" x14ac:dyDescent="0.3">
      <c r="AI3850" s="32">
        <f t="shared" si="98"/>
        <v>45452.291666657336</v>
      </c>
      <c r="AJ3850" s="33">
        <v>85.6</v>
      </c>
      <c r="AK3850" s="33">
        <f>MIN(CalcoliFV!$AN$7,CalcoliFV!$AO$7+MAX(0,180-AJ3850)+4)</f>
        <v>110</v>
      </c>
    </row>
    <row r="3851" spans="35:37" x14ac:dyDescent="0.3">
      <c r="AI3851" s="32">
        <f t="shared" si="98"/>
        <v>45452.333333324001</v>
      </c>
      <c r="AJ3851" s="33">
        <v>73</v>
      </c>
      <c r="AK3851" s="33">
        <f>MIN(CalcoliFV!$AN$7,CalcoliFV!$AO$7+MAX(0,180-AJ3851)+4)</f>
        <v>110</v>
      </c>
    </row>
    <row r="3852" spans="35:37" x14ac:dyDescent="0.3">
      <c r="AI3852" s="32">
        <f t="shared" si="98"/>
        <v>45452.374999990665</v>
      </c>
      <c r="AJ3852" s="33">
        <v>78.5</v>
      </c>
      <c r="AK3852" s="33">
        <f>MIN(CalcoliFV!$AN$7,CalcoliFV!$AO$7+MAX(0,180-AJ3852)+4)</f>
        <v>110</v>
      </c>
    </row>
    <row r="3853" spans="35:37" x14ac:dyDescent="0.3">
      <c r="AI3853" s="32">
        <f t="shared" si="98"/>
        <v>45452.416666657329</v>
      </c>
      <c r="AJ3853" s="33">
        <v>78.73</v>
      </c>
      <c r="AK3853" s="33">
        <f>MIN(CalcoliFV!$AN$7,CalcoliFV!$AO$7+MAX(0,180-AJ3853)+4)</f>
        <v>110</v>
      </c>
    </row>
    <row r="3854" spans="35:37" x14ac:dyDescent="0.3">
      <c r="AI3854" s="32">
        <f t="shared" si="98"/>
        <v>45452.458333323993</v>
      </c>
      <c r="AJ3854" s="33">
        <v>82.65</v>
      </c>
      <c r="AK3854" s="33">
        <f>MIN(CalcoliFV!$AN$7,CalcoliFV!$AO$7+MAX(0,180-AJ3854)+4)</f>
        <v>110</v>
      </c>
    </row>
    <row r="3855" spans="35:37" x14ac:dyDescent="0.3">
      <c r="AI3855" s="32">
        <f t="shared" si="98"/>
        <v>45452.499999990658</v>
      </c>
      <c r="AJ3855" s="33">
        <v>65.5</v>
      </c>
      <c r="AK3855" s="33">
        <f>MIN(CalcoliFV!$AN$7,CalcoliFV!$AO$7+MAX(0,180-AJ3855)+4)</f>
        <v>110</v>
      </c>
    </row>
    <row r="3856" spans="35:37" x14ac:dyDescent="0.3">
      <c r="AI3856" s="32">
        <f t="shared" si="98"/>
        <v>45452.541666657322</v>
      </c>
      <c r="AJ3856" s="33">
        <v>63.41</v>
      </c>
      <c r="AK3856" s="33">
        <f>MIN(CalcoliFV!$AN$7,CalcoliFV!$AO$7+MAX(0,180-AJ3856)+4)</f>
        <v>110</v>
      </c>
    </row>
    <row r="3857" spans="35:37" x14ac:dyDescent="0.3">
      <c r="AI3857" s="32">
        <f t="shared" si="98"/>
        <v>45452.583333323986</v>
      </c>
      <c r="AJ3857" s="33">
        <v>72.180000000000007</v>
      </c>
      <c r="AK3857" s="33">
        <f>MIN(CalcoliFV!$AN$7,CalcoliFV!$AO$7+MAX(0,180-AJ3857)+4)</f>
        <v>110</v>
      </c>
    </row>
    <row r="3858" spans="35:37" x14ac:dyDescent="0.3">
      <c r="AI3858" s="32">
        <f t="shared" si="98"/>
        <v>45452.62499999065</v>
      </c>
      <c r="AJ3858" s="33">
        <v>77.506140000000002</v>
      </c>
      <c r="AK3858" s="33">
        <f>MIN(CalcoliFV!$AN$7,CalcoliFV!$AO$7+MAX(0,180-AJ3858)+4)</f>
        <v>110</v>
      </c>
    </row>
    <row r="3859" spans="35:37" x14ac:dyDescent="0.3">
      <c r="AI3859" s="32">
        <f t="shared" si="98"/>
        <v>45452.666666657315</v>
      </c>
      <c r="AJ3859" s="33">
        <v>95.79</v>
      </c>
      <c r="AK3859" s="33">
        <f>MIN(CalcoliFV!$AN$7,CalcoliFV!$AO$7+MAX(0,180-AJ3859)+4)</f>
        <v>110</v>
      </c>
    </row>
    <row r="3860" spans="35:37" x14ac:dyDescent="0.3">
      <c r="AI3860" s="32">
        <f t="shared" si="98"/>
        <v>45452.708333323979</v>
      </c>
      <c r="AJ3860" s="33">
        <v>100</v>
      </c>
      <c r="AK3860" s="33">
        <f>MIN(CalcoliFV!$AN$7,CalcoliFV!$AO$7+MAX(0,180-AJ3860)+4)</f>
        <v>110</v>
      </c>
    </row>
    <row r="3861" spans="35:37" x14ac:dyDescent="0.3">
      <c r="AI3861" s="32">
        <f t="shared" si="98"/>
        <v>45452.749999990643</v>
      </c>
      <c r="AJ3861" s="33">
        <v>103.69</v>
      </c>
      <c r="AK3861" s="33">
        <f>MIN(CalcoliFV!$AN$7,CalcoliFV!$AO$7+MAX(0,180-AJ3861)+4)</f>
        <v>110</v>
      </c>
    </row>
    <row r="3862" spans="35:37" x14ac:dyDescent="0.3">
      <c r="AI3862" s="32">
        <f t="shared" si="98"/>
        <v>45452.791666657307</v>
      </c>
      <c r="AJ3862" s="33">
        <v>111.19</v>
      </c>
      <c r="AK3862" s="33">
        <f>MIN(CalcoliFV!$AN$7,CalcoliFV!$AO$7+MAX(0,180-AJ3862)+4)</f>
        <v>110</v>
      </c>
    </row>
    <row r="3863" spans="35:37" x14ac:dyDescent="0.3">
      <c r="AI3863" s="32">
        <f t="shared" si="98"/>
        <v>45452.833333323972</v>
      </c>
      <c r="AJ3863" s="33">
        <v>121.13</v>
      </c>
      <c r="AK3863" s="33">
        <f>MIN(CalcoliFV!$AN$7,CalcoliFV!$AO$7+MAX(0,180-AJ3863)+4)</f>
        <v>110</v>
      </c>
    </row>
    <row r="3864" spans="35:37" x14ac:dyDescent="0.3">
      <c r="AI3864" s="32">
        <f t="shared" si="98"/>
        <v>45452.874999990636</v>
      </c>
      <c r="AJ3864" s="33">
        <v>119.4</v>
      </c>
      <c r="AK3864" s="33">
        <f>MIN(CalcoliFV!$AN$7,CalcoliFV!$AO$7+MAX(0,180-AJ3864)+4)</f>
        <v>110</v>
      </c>
    </row>
    <row r="3865" spans="35:37" x14ac:dyDescent="0.3">
      <c r="AI3865" s="32">
        <f t="shared" si="98"/>
        <v>45452.9166666573</v>
      </c>
      <c r="AJ3865" s="33">
        <v>110</v>
      </c>
      <c r="AK3865" s="33">
        <f>MIN(CalcoliFV!$AN$7,CalcoliFV!$AO$7+MAX(0,180-AJ3865)+4)</f>
        <v>110</v>
      </c>
    </row>
    <row r="3866" spans="35:37" x14ac:dyDescent="0.3">
      <c r="AI3866" s="32">
        <f t="shared" si="98"/>
        <v>45452.958333323964</v>
      </c>
      <c r="AJ3866" s="33">
        <v>100.7</v>
      </c>
      <c r="AK3866" s="33">
        <f>MIN(CalcoliFV!$AN$7,CalcoliFV!$AO$7+MAX(0,180-AJ3866)+4)</f>
        <v>110</v>
      </c>
    </row>
    <row r="3867" spans="35:37" x14ac:dyDescent="0.3">
      <c r="AI3867" s="32">
        <f t="shared" si="98"/>
        <v>45452.999999990629</v>
      </c>
      <c r="AJ3867" s="33">
        <v>87.37</v>
      </c>
      <c r="AK3867" s="33">
        <f>MIN(CalcoliFV!$AN$7,CalcoliFV!$AO$7+MAX(0,180-AJ3867)+4)</f>
        <v>110</v>
      </c>
    </row>
    <row r="3868" spans="35:37" x14ac:dyDescent="0.3">
      <c r="AI3868" s="32">
        <f t="shared" si="98"/>
        <v>45453.041666657293</v>
      </c>
      <c r="AJ3868" s="33">
        <v>79.36</v>
      </c>
      <c r="AK3868" s="33">
        <f>MIN(CalcoliFV!$AN$7,CalcoliFV!$AO$7+MAX(0,180-AJ3868)+4)</f>
        <v>110</v>
      </c>
    </row>
    <row r="3869" spans="35:37" x14ac:dyDescent="0.3">
      <c r="AI3869" s="32">
        <f t="shared" si="98"/>
        <v>45453.083333323957</v>
      </c>
      <c r="AJ3869" s="33">
        <v>80.58</v>
      </c>
      <c r="AK3869" s="33">
        <f>MIN(CalcoliFV!$AN$7,CalcoliFV!$AO$7+MAX(0,180-AJ3869)+4)</f>
        <v>110</v>
      </c>
    </row>
    <row r="3870" spans="35:37" x14ac:dyDescent="0.3">
      <c r="AI3870" s="32">
        <f t="shared" si="98"/>
        <v>45453.124999990621</v>
      </c>
      <c r="AJ3870" s="33">
        <v>77</v>
      </c>
      <c r="AK3870" s="33">
        <f>MIN(CalcoliFV!$AN$7,CalcoliFV!$AO$7+MAX(0,180-AJ3870)+4)</f>
        <v>110</v>
      </c>
    </row>
    <row r="3871" spans="35:37" x14ac:dyDescent="0.3">
      <c r="AI3871" s="32">
        <f t="shared" si="98"/>
        <v>45453.166666657286</v>
      </c>
      <c r="AJ3871" s="33">
        <v>77</v>
      </c>
      <c r="AK3871" s="33">
        <f>MIN(CalcoliFV!$AN$7,CalcoliFV!$AO$7+MAX(0,180-AJ3871)+4)</f>
        <v>110</v>
      </c>
    </row>
    <row r="3872" spans="35:37" x14ac:dyDescent="0.3">
      <c r="AI3872" s="32">
        <f t="shared" si="98"/>
        <v>45453.20833332395</v>
      </c>
      <c r="AJ3872" s="33">
        <v>87.37</v>
      </c>
      <c r="AK3872" s="33">
        <f>MIN(CalcoliFV!$AN$7,CalcoliFV!$AO$7+MAX(0,180-AJ3872)+4)</f>
        <v>110</v>
      </c>
    </row>
    <row r="3873" spans="35:37" x14ac:dyDescent="0.3">
      <c r="AI3873" s="32">
        <f t="shared" si="98"/>
        <v>45453.249999990614</v>
      </c>
      <c r="AJ3873" s="33">
        <v>105.94172</v>
      </c>
      <c r="AK3873" s="33">
        <f>MIN(CalcoliFV!$AN$7,CalcoliFV!$AO$7+MAX(0,180-AJ3873)+4)</f>
        <v>110</v>
      </c>
    </row>
    <row r="3874" spans="35:37" x14ac:dyDescent="0.3">
      <c r="AI3874" s="32">
        <f t="shared" si="98"/>
        <v>45453.291666657278</v>
      </c>
      <c r="AJ3874" s="33">
        <v>120.26</v>
      </c>
      <c r="AK3874" s="33">
        <f>MIN(CalcoliFV!$AN$7,CalcoliFV!$AO$7+MAX(0,180-AJ3874)+4)</f>
        <v>110</v>
      </c>
    </row>
    <row r="3875" spans="35:37" x14ac:dyDescent="0.3">
      <c r="AI3875" s="32">
        <f t="shared" si="98"/>
        <v>45453.333333323942</v>
      </c>
      <c r="AJ3875" s="33">
        <v>123.26</v>
      </c>
      <c r="AK3875" s="33">
        <f>MIN(CalcoliFV!$AN$7,CalcoliFV!$AO$7+MAX(0,180-AJ3875)+4)</f>
        <v>110</v>
      </c>
    </row>
    <row r="3876" spans="35:37" x14ac:dyDescent="0.3">
      <c r="AI3876" s="32">
        <f t="shared" si="98"/>
        <v>45453.374999990607</v>
      </c>
      <c r="AJ3876" s="33">
        <v>108</v>
      </c>
      <c r="AK3876" s="33">
        <f>MIN(CalcoliFV!$AN$7,CalcoliFV!$AO$7+MAX(0,180-AJ3876)+4)</f>
        <v>110</v>
      </c>
    </row>
    <row r="3877" spans="35:37" x14ac:dyDescent="0.3">
      <c r="AI3877" s="32">
        <f t="shared" si="98"/>
        <v>45453.416666657271</v>
      </c>
      <c r="AJ3877" s="33">
        <v>89.9</v>
      </c>
      <c r="AK3877" s="33">
        <f>MIN(CalcoliFV!$AN$7,CalcoliFV!$AO$7+MAX(0,180-AJ3877)+4)</f>
        <v>110</v>
      </c>
    </row>
    <row r="3878" spans="35:37" x14ac:dyDescent="0.3">
      <c r="AI3878" s="32">
        <f t="shared" si="98"/>
        <v>45453.458333323935</v>
      </c>
      <c r="AJ3878" s="33">
        <v>75.57705</v>
      </c>
      <c r="AK3878" s="33">
        <f>MIN(CalcoliFV!$AN$7,CalcoliFV!$AO$7+MAX(0,180-AJ3878)+4)</f>
        <v>110</v>
      </c>
    </row>
    <row r="3879" spans="35:37" x14ac:dyDescent="0.3">
      <c r="AI3879" s="32">
        <f t="shared" si="98"/>
        <v>45453.499999990599</v>
      </c>
      <c r="AJ3879" s="33">
        <v>56.89</v>
      </c>
      <c r="AK3879" s="33">
        <f>MIN(CalcoliFV!$AN$7,CalcoliFV!$AO$7+MAX(0,180-AJ3879)+4)</f>
        <v>110</v>
      </c>
    </row>
    <row r="3880" spans="35:37" x14ac:dyDescent="0.3">
      <c r="AI3880" s="32">
        <f t="shared" si="98"/>
        <v>45453.541666657264</v>
      </c>
      <c r="AJ3880" s="33">
        <v>45.08</v>
      </c>
      <c r="AK3880" s="33">
        <f>MIN(CalcoliFV!$AN$7,CalcoliFV!$AO$7+MAX(0,180-AJ3880)+4)</f>
        <v>110</v>
      </c>
    </row>
    <row r="3881" spans="35:37" x14ac:dyDescent="0.3">
      <c r="AI3881" s="32">
        <f t="shared" si="98"/>
        <v>45453.583333323928</v>
      </c>
      <c r="AJ3881" s="33">
        <v>56.419879999999999</v>
      </c>
      <c r="AK3881" s="33">
        <f>MIN(CalcoliFV!$AN$7,CalcoliFV!$AO$7+MAX(0,180-AJ3881)+4)</f>
        <v>110</v>
      </c>
    </row>
    <row r="3882" spans="35:37" x14ac:dyDescent="0.3">
      <c r="AI3882" s="32">
        <f t="shared" si="98"/>
        <v>45453.624999990592</v>
      </c>
      <c r="AJ3882" s="33">
        <v>74.900000000000006</v>
      </c>
      <c r="AK3882" s="33">
        <f>MIN(CalcoliFV!$AN$7,CalcoliFV!$AO$7+MAX(0,180-AJ3882)+4)</f>
        <v>110</v>
      </c>
    </row>
    <row r="3883" spans="35:37" x14ac:dyDescent="0.3">
      <c r="AI3883" s="32">
        <f t="shared" si="98"/>
        <v>45453.666666657256</v>
      </c>
      <c r="AJ3883" s="33">
        <v>79</v>
      </c>
      <c r="AK3883" s="33">
        <f>MIN(CalcoliFV!$AN$7,CalcoliFV!$AO$7+MAX(0,180-AJ3883)+4)</f>
        <v>110</v>
      </c>
    </row>
    <row r="3884" spans="35:37" x14ac:dyDescent="0.3">
      <c r="AI3884" s="32">
        <f t="shared" si="98"/>
        <v>45453.708333323921</v>
      </c>
      <c r="AJ3884" s="33">
        <v>92.82</v>
      </c>
      <c r="AK3884" s="33">
        <f>MIN(CalcoliFV!$AN$7,CalcoliFV!$AO$7+MAX(0,180-AJ3884)+4)</f>
        <v>110</v>
      </c>
    </row>
    <row r="3885" spans="35:37" x14ac:dyDescent="0.3">
      <c r="AI3885" s="32">
        <f t="shared" si="98"/>
        <v>45453.749999990585</v>
      </c>
      <c r="AJ3885" s="33">
        <v>104.5</v>
      </c>
      <c r="AK3885" s="33">
        <f>MIN(CalcoliFV!$AN$7,CalcoliFV!$AO$7+MAX(0,180-AJ3885)+4)</f>
        <v>110</v>
      </c>
    </row>
    <row r="3886" spans="35:37" x14ac:dyDescent="0.3">
      <c r="AI3886" s="32">
        <f t="shared" si="98"/>
        <v>45453.791666657249</v>
      </c>
      <c r="AJ3886" s="33">
        <v>116</v>
      </c>
      <c r="AK3886" s="33">
        <f>MIN(CalcoliFV!$AN$7,CalcoliFV!$AO$7+MAX(0,180-AJ3886)+4)</f>
        <v>110</v>
      </c>
    </row>
    <row r="3887" spans="35:37" x14ac:dyDescent="0.3">
      <c r="AI3887" s="32">
        <f t="shared" si="98"/>
        <v>45453.833333323913</v>
      </c>
      <c r="AJ3887" s="33">
        <v>123.26</v>
      </c>
      <c r="AK3887" s="33">
        <f>MIN(CalcoliFV!$AN$7,CalcoliFV!$AO$7+MAX(0,180-AJ3887)+4)</f>
        <v>110</v>
      </c>
    </row>
    <row r="3888" spans="35:37" x14ac:dyDescent="0.3">
      <c r="AI3888" s="32">
        <f t="shared" si="98"/>
        <v>45453.874999990578</v>
      </c>
      <c r="AJ3888" s="33">
        <v>119.4</v>
      </c>
      <c r="AK3888" s="33">
        <f>MIN(CalcoliFV!$AN$7,CalcoliFV!$AO$7+MAX(0,180-AJ3888)+4)</f>
        <v>110</v>
      </c>
    </row>
    <row r="3889" spans="35:37" x14ac:dyDescent="0.3">
      <c r="AI3889" s="32">
        <f t="shared" si="98"/>
        <v>45453.916666657242</v>
      </c>
      <c r="AJ3889" s="33">
        <v>106.62</v>
      </c>
      <c r="AK3889" s="33">
        <f>MIN(CalcoliFV!$AN$7,CalcoliFV!$AO$7+MAX(0,180-AJ3889)+4)</f>
        <v>110</v>
      </c>
    </row>
    <row r="3890" spans="35:37" x14ac:dyDescent="0.3">
      <c r="AI3890" s="32">
        <f t="shared" si="98"/>
        <v>45453.958333323906</v>
      </c>
      <c r="AJ3890" s="33">
        <v>100</v>
      </c>
      <c r="AK3890" s="33">
        <f>MIN(CalcoliFV!$AN$7,CalcoliFV!$AO$7+MAX(0,180-AJ3890)+4)</f>
        <v>110</v>
      </c>
    </row>
    <row r="3891" spans="35:37" x14ac:dyDescent="0.3">
      <c r="AI3891" s="32">
        <f t="shared" si="98"/>
        <v>45453.99999999057</v>
      </c>
      <c r="AJ3891" s="33">
        <v>90.85</v>
      </c>
      <c r="AK3891" s="33">
        <f>MIN(CalcoliFV!$AN$7,CalcoliFV!$AO$7+MAX(0,180-AJ3891)+4)</f>
        <v>110</v>
      </c>
    </row>
    <row r="3892" spans="35:37" x14ac:dyDescent="0.3">
      <c r="AI3892" s="32">
        <f t="shared" si="98"/>
        <v>45454.041666657235</v>
      </c>
      <c r="AJ3892" s="33">
        <v>80.7</v>
      </c>
      <c r="AK3892" s="33">
        <f>MIN(CalcoliFV!$AN$7,CalcoliFV!$AO$7+MAX(0,180-AJ3892)+4)</f>
        <v>110</v>
      </c>
    </row>
    <row r="3893" spans="35:37" x14ac:dyDescent="0.3">
      <c r="AI3893" s="32">
        <f t="shared" si="98"/>
        <v>45454.083333323899</v>
      </c>
      <c r="AJ3893" s="33">
        <v>78.319999999999993</v>
      </c>
      <c r="AK3893" s="33">
        <f>MIN(CalcoliFV!$AN$7,CalcoliFV!$AO$7+MAX(0,180-AJ3893)+4)</f>
        <v>110</v>
      </c>
    </row>
    <row r="3894" spans="35:37" x14ac:dyDescent="0.3">
      <c r="AI3894" s="32">
        <f t="shared" si="98"/>
        <v>45454.124999990563</v>
      </c>
      <c r="AJ3894" s="33">
        <v>83</v>
      </c>
      <c r="AK3894" s="33">
        <f>MIN(CalcoliFV!$AN$7,CalcoliFV!$AO$7+MAX(0,180-AJ3894)+4)</f>
        <v>110</v>
      </c>
    </row>
    <row r="3895" spans="35:37" x14ac:dyDescent="0.3">
      <c r="AI3895" s="32">
        <f t="shared" si="98"/>
        <v>45454.166666657227</v>
      </c>
      <c r="AJ3895" s="33">
        <v>83.05</v>
      </c>
      <c r="AK3895" s="33">
        <f>MIN(CalcoliFV!$AN$7,CalcoliFV!$AO$7+MAX(0,180-AJ3895)+4)</f>
        <v>110</v>
      </c>
    </row>
    <row r="3896" spans="35:37" x14ac:dyDescent="0.3">
      <c r="AI3896" s="32">
        <f t="shared" si="98"/>
        <v>45454.208333323892</v>
      </c>
      <c r="AJ3896" s="33">
        <v>87.07</v>
      </c>
      <c r="AK3896" s="33">
        <f>MIN(CalcoliFV!$AN$7,CalcoliFV!$AO$7+MAX(0,180-AJ3896)+4)</f>
        <v>110</v>
      </c>
    </row>
    <row r="3897" spans="35:37" x14ac:dyDescent="0.3">
      <c r="AI3897" s="32">
        <f t="shared" si="98"/>
        <v>45454.249999990556</v>
      </c>
      <c r="AJ3897" s="33">
        <v>105.13</v>
      </c>
      <c r="AK3897" s="33">
        <f>MIN(CalcoliFV!$AN$7,CalcoliFV!$AO$7+MAX(0,180-AJ3897)+4)</f>
        <v>110</v>
      </c>
    </row>
    <row r="3898" spans="35:37" x14ac:dyDescent="0.3">
      <c r="AI3898" s="32">
        <f t="shared" si="98"/>
        <v>45454.29166665722</v>
      </c>
      <c r="AJ3898" s="33">
        <v>116</v>
      </c>
      <c r="AK3898" s="33">
        <f>MIN(CalcoliFV!$AN$7,CalcoliFV!$AO$7+MAX(0,180-AJ3898)+4)</f>
        <v>110</v>
      </c>
    </row>
    <row r="3899" spans="35:37" x14ac:dyDescent="0.3">
      <c r="AI3899" s="32">
        <f t="shared" si="98"/>
        <v>45454.333333323884</v>
      </c>
      <c r="AJ3899" s="33">
        <v>120.34</v>
      </c>
      <c r="AK3899" s="33">
        <f>MIN(CalcoliFV!$AN$7,CalcoliFV!$AO$7+MAX(0,180-AJ3899)+4)</f>
        <v>110</v>
      </c>
    </row>
    <row r="3900" spans="35:37" x14ac:dyDescent="0.3">
      <c r="AI3900" s="32">
        <f t="shared" si="98"/>
        <v>45454.374999990549</v>
      </c>
      <c r="AJ3900" s="33">
        <v>107.66</v>
      </c>
      <c r="AK3900" s="33">
        <f>MIN(CalcoliFV!$AN$7,CalcoliFV!$AO$7+MAX(0,180-AJ3900)+4)</f>
        <v>110</v>
      </c>
    </row>
    <row r="3901" spans="35:37" x14ac:dyDescent="0.3">
      <c r="AI3901" s="32">
        <f t="shared" si="98"/>
        <v>45454.416666657213</v>
      </c>
      <c r="AJ3901" s="33">
        <v>99</v>
      </c>
      <c r="AK3901" s="33">
        <f>MIN(CalcoliFV!$AN$7,CalcoliFV!$AO$7+MAX(0,180-AJ3901)+4)</f>
        <v>110</v>
      </c>
    </row>
    <row r="3902" spans="35:37" x14ac:dyDescent="0.3">
      <c r="AI3902" s="32">
        <f t="shared" si="98"/>
        <v>45454.458333323877</v>
      </c>
      <c r="AJ3902" s="33">
        <v>97.1</v>
      </c>
      <c r="AK3902" s="33">
        <f>MIN(CalcoliFV!$AN$7,CalcoliFV!$AO$7+MAX(0,180-AJ3902)+4)</f>
        <v>110</v>
      </c>
    </row>
    <row r="3903" spans="35:37" x14ac:dyDescent="0.3">
      <c r="AI3903" s="32">
        <f t="shared" si="98"/>
        <v>45454.499999990541</v>
      </c>
      <c r="AJ3903" s="33">
        <v>86.89</v>
      </c>
      <c r="AK3903" s="33">
        <f>MIN(CalcoliFV!$AN$7,CalcoliFV!$AO$7+MAX(0,180-AJ3903)+4)</f>
        <v>110</v>
      </c>
    </row>
    <row r="3904" spans="35:37" x14ac:dyDescent="0.3">
      <c r="AI3904" s="32">
        <f t="shared" si="98"/>
        <v>45454.541666657205</v>
      </c>
      <c r="AJ3904" s="33">
        <v>83</v>
      </c>
      <c r="AK3904" s="33">
        <f>MIN(CalcoliFV!$AN$7,CalcoliFV!$AO$7+MAX(0,180-AJ3904)+4)</f>
        <v>110</v>
      </c>
    </row>
    <row r="3905" spans="35:37" x14ac:dyDescent="0.3">
      <c r="AI3905" s="32">
        <f t="shared" si="98"/>
        <v>45454.58333332387</v>
      </c>
      <c r="AJ3905" s="33">
        <v>95.899959999999993</v>
      </c>
      <c r="AK3905" s="33">
        <f>MIN(CalcoliFV!$AN$7,CalcoliFV!$AO$7+MAX(0,180-AJ3905)+4)</f>
        <v>110</v>
      </c>
    </row>
    <row r="3906" spans="35:37" x14ac:dyDescent="0.3">
      <c r="AI3906" s="32">
        <f t="shared" si="98"/>
        <v>45454.624999990534</v>
      </c>
      <c r="AJ3906" s="33">
        <v>99</v>
      </c>
      <c r="AK3906" s="33">
        <f>MIN(CalcoliFV!$AN$7,CalcoliFV!$AO$7+MAX(0,180-AJ3906)+4)</f>
        <v>110</v>
      </c>
    </row>
    <row r="3907" spans="35:37" x14ac:dyDescent="0.3">
      <c r="AI3907" s="32">
        <f t="shared" si="98"/>
        <v>45454.666666657198</v>
      </c>
      <c r="AJ3907" s="33">
        <v>108.19</v>
      </c>
      <c r="AK3907" s="33">
        <f>MIN(CalcoliFV!$AN$7,CalcoliFV!$AO$7+MAX(0,180-AJ3907)+4)</f>
        <v>110</v>
      </c>
    </row>
    <row r="3908" spans="35:37" x14ac:dyDescent="0.3">
      <c r="AI3908" s="32">
        <f t="shared" si="98"/>
        <v>45454.708333323862</v>
      </c>
      <c r="AJ3908" s="33">
        <v>110.91</v>
      </c>
      <c r="AK3908" s="33">
        <f>MIN(CalcoliFV!$AN$7,CalcoliFV!$AO$7+MAX(0,180-AJ3908)+4)</f>
        <v>110</v>
      </c>
    </row>
    <row r="3909" spans="35:37" x14ac:dyDescent="0.3">
      <c r="AI3909" s="32">
        <f t="shared" ref="AI3909:AI3972" si="99">AI3908+1/24</f>
        <v>45454.749999990527</v>
      </c>
      <c r="AJ3909" s="33">
        <v>116.42</v>
      </c>
      <c r="AK3909" s="33">
        <f>MIN(CalcoliFV!$AN$7,CalcoliFV!$AO$7+MAX(0,180-AJ3909)+4)</f>
        <v>110</v>
      </c>
    </row>
    <row r="3910" spans="35:37" x14ac:dyDescent="0.3">
      <c r="AI3910" s="32">
        <f t="shared" si="99"/>
        <v>45454.791666657191</v>
      </c>
      <c r="AJ3910" s="33">
        <v>140</v>
      </c>
      <c r="AK3910" s="33">
        <f>MIN(CalcoliFV!$AN$7,CalcoliFV!$AO$7+MAX(0,180-AJ3910)+4)</f>
        <v>110</v>
      </c>
    </row>
    <row r="3911" spans="35:37" x14ac:dyDescent="0.3">
      <c r="AI3911" s="32">
        <f t="shared" si="99"/>
        <v>45454.833333323855</v>
      </c>
      <c r="AJ3911" s="33">
        <v>146</v>
      </c>
      <c r="AK3911" s="33">
        <f>MIN(CalcoliFV!$AN$7,CalcoliFV!$AO$7+MAX(0,180-AJ3911)+4)</f>
        <v>108</v>
      </c>
    </row>
    <row r="3912" spans="35:37" x14ac:dyDescent="0.3">
      <c r="AI3912" s="32">
        <f t="shared" si="99"/>
        <v>45454.874999990519</v>
      </c>
      <c r="AJ3912" s="33">
        <v>136.30000000000001</v>
      </c>
      <c r="AK3912" s="33">
        <f>MIN(CalcoliFV!$AN$7,CalcoliFV!$AO$7+MAX(0,180-AJ3912)+4)</f>
        <v>110</v>
      </c>
    </row>
    <row r="3913" spans="35:37" x14ac:dyDescent="0.3">
      <c r="AI3913" s="32">
        <f t="shared" si="99"/>
        <v>45454.916666657184</v>
      </c>
      <c r="AJ3913" s="33">
        <v>110.91</v>
      </c>
      <c r="AK3913" s="33">
        <f>MIN(CalcoliFV!$AN$7,CalcoliFV!$AO$7+MAX(0,180-AJ3913)+4)</f>
        <v>110</v>
      </c>
    </row>
    <row r="3914" spans="35:37" x14ac:dyDescent="0.3">
      <c r="AI3914" s="32">
        <f t="shared" si="99"/>
        <v>45454.958333323848</v>
      </c>
      <c r="AJ3914" s="33">
        <v>108.54</v>
      </c>
      <c r="AK3914" s="33">
        <f>MIN(CalcoliFV!$AN$7,CalcoliFV!$AO$7+MAX(0,180-AJ3914)+4)</f>
        <v>110</v>
      </c>
    </row>
    <row r="3915" spans="35:37" x14ac:dyDescent="0.3">
      <c r="AI3915" s="32">
        <f t="shared" si="99"/>
        <v>45454.999999990512</v>
      </c>
      <c r="AJ3915" s="33">
        <v>110.68</v>
      </c>
      <c r="AK3915" s="33">
        <f>MIN(CalcoliFV!$AN$7,CalcoliFV!$AO$7+MAX(0,180-AJ3915)+4)</f>
        <v>110</v>
      </c>
    </row>
    <row r="3916" spans="35:37" x14ac:dyDescent="0.3">
      <c r="AI3916" s="32">
        <f t="shared" si="99"/>
        <v>45455.041666657176</v>
      </c>
      <c r="AJ3916" s="33">
        <v>107.53</v>
      </c>
      <c r="AK3916" s="33">
        <f>MIN(CalcoliFV!$AN$7,CalcoliFV!$AO$7+MAX(0,180-AJ3916)+4)</f>
        <v>110</v>
      </c>
    </row>
    <row r="3917" spans="35:37" x14ac:dyDescent="0.3">
      <c r="AI3917" s="32">
        <f t="shared" si="99"/>
        <v>45455.083333323841</v>
      </c>
      <c r="AJ3917" s="33">
        <v>104.5</v>
      </c>
      <c r="AK3917" s="33">
        <f>MIN(CalcoliFV!$AN$7,CalcoliFV!$AO$7+MAX(0,180-AJ3917)+4)</f>
        <v>110</v>
      </c>
    </row>
    <row r="3918" spans="35:37" x14ac:dyDescent="0.3">
      <c r="AI3918" s="32">
        <f t="shared" si="99"/>
        <v>45455.124999990505</v>
      </c>
      <c r="AJ3918" s="33">
        <v>101.53</v>
      </c>
      <c r="AK3918" s="33">
        <f>MIN(CalcoliFV!$AN$7,CalcoliFV!$AO$7+MAX(0,180-AJ3918)+4)</f>
        <v>110</v>
      </c>
    </row>
    <row r="3919" spans="35:37" x14ac:dyDescent="0.3">
      <c r="AI3919" s="32">
        <f t="shared" si="99"/>
        <v>45455.166666657169</v>
      </c>
      <c r="AJ3919" s="33">
        <v>99.81</v>
      </c>
      <c r="AK3919" s="33">
        <f>MIN(CalcoliFV!$AN$7,CalcoliFV!$AO$7+MAX(0,180-AJ3919)+4)</f>
        <v>110</v>
      </c>
    </row>
    <row r="3920" spans="35:37" x14ac:dyDescent="0.3">
      <c r="AI3920" s="32">
        <f t="shared" si="99"/>
        <v>45455.208333323833</v>
      </c>
      <c r="AJ3920" s="33">
        <v>102.3</v>
      </c>
      <c r="AK3920" s="33">
        <f>MIN(CalcoliFV!$AN$7,CalcoliFV!$AO$7+MAX(0,180-AJ3920)+4)</f>
        <v>110</v>
      </c>
    </row>
    <row r="3921" spans="35:37" x14ac:dyDescent="0.3">
      <c r="AI3921" s="32">
        <f t="shared" si="99"/>
        <v>45455.249999990498</v>
      </c>
      <c r="AJ3921" s="33">
        <v>113.62756</v>
      </c>
      <c r="AK3921" s="33">
        <f>MIN(CalcoliFV!$AN$7,CalcoliFV!$AO$7+MAX(0,180-AJ3921)+4)</f>
        <v>110</v>
      </c>
    </row>
    <row r="3922" spans="35:37" x14ac:dyDescent="0.3">
      <c r="AI3922" s="32">
        <f t="shared" si="99"/>
        <v>45455.291666657162</v>
      </c>
      <c r="AJ3922" s="33">
        <v>127.39</v>
      </c>
      <c r="AK3922" s="33">
        <f>MIN(CalcoliFV!$AN$7,CalcoliFV!$AO$7+MAX(0,180-AJ3922)+4)</f>
        <v>110</v>
      </c>
    </row>
    <row r="3923" spans="35:37" x14ac:dyDescent="0.3">
      <c r="AI3923" s="32">
        <f t="shared" si="99"/>
        <v>45455.333333323826</v>
      </c>
      <c r="AJ3923" s="33">
        <v>131.38999999999999</v>
      </c>
      <c r="AK3923" s="33">
        <f>MIN(CalcoliFV!$AN$7,CalcoliFV!$AO$7+MAX(0,180-AJ3923)+4)</f>
        <v>110</v>
      </c>
    </row>
    <row r="3924" spans="35:37" x14ac:dyDescent="0.3">
      <c r="AI3924" s="32">
        <f t="shared" si="99"/>
        <v>45455.37499999049</v>
      </c>
      <c r="AJ3924" s="33">
        <v>118</v>
      </c>
      <c r="AK3924" s="33">
        <f>MIN(CalcoliFV!$AN$7,CalcoliFV!$AO$7+MAX(0,180-AJ3924)+4)</f>
        <v>110</v>
      </c>
    </row>
    <row r="3925" spans="35:37" x14ac:dyDescent="0.3">
      <c r="AI3925" s="32">
        <f t="shared" si="99"/>
        <v>45455.416666657155</v>
      </c>
      <c r="AJ3925" s="33">
        <v>110.55</v>
      </c>
      <c r="AK3925" s="33">
        <f>MIN(CalcoliFV!$AN$7,CalcoliFV!$AO$7+MAX(0,180-AJ3925)+4)</f>
        <v>110</v>
      </c>
    </row>
    <row r="3926" spans="35:37" x14ac:dyDescent="0.3">
      <c r="AI3926" s="32">
        <f t="shared" si="99"/>
        <v>45455.458333323819</v>
      </c>
      <c r="AJ3926" s="33">
        <v>104.5</v>
      </c>
      <c r="AK3926" s="33">
        <f>MIN(CalcoliFV!$AN$7,CalcoliFV!$AO$7+MAX(0,180-AJ3926)+4)</f>
        <v>110</v>
      </c>
    </row>
    <row r="3927" spans="35:37" x14ac:dyDescent="0.3">
      <c r="AI3927" s="32">
        <f t="shared" si="99"/>
        <v>45455.499999990483</v>
      </c>
      <c r="AJ3927" s="33">
        <v>85.95</v>
      </c>
      <c r="AK3927" s="33">
        <f>MIN(CalcoliFV!$AN$7,CalcoliFV!$AO$7+MAX(0,180-AJ3927)+4)</f>
        <v>110</v>
      </c>
    </row>
    <row r="3928" spans="35:37" x14ac:dyDescent="0.3">
      <c r="AI3928" s="32">
        <f t="shared" si="99"/>
        <v>45455.541666657147</v>
      </c>
      <c r="AJ3928" s="33">
        <v>85.95</v>
      </c>
      <c r="AK3928" s="33">
        <f>MIN(CalcoliFV!$AN$7,CalcoliFV!$AO$7+MAX(0,180-AJ3928)+4)</f>
        <v>110</v>
      </c>
    </row>
    <row r="3929" spans="35:37" x14ac:dyDescent="0.3">
      <c r="AI3929" s="32">
        <f t="shared" si="99"/>
        <v>45455.583333323812</v>
      </c>
      <c r="AJ3929" s="33">
        <v>96.6</v>
      </c>
      <c r="AK3929" s="33">
        <f>MIN(CalcoliFV!$AN$7,CalcoliFV!$AO$7+MAX(0,180-AJ3929)+4)</f>
        <v>110</v>
      </c>
    </row>
    <row r="3930" spans="35:37" x14ac:dyDescent="0.3">
      <c r="AI3930" s="32">
        <f t="shared" si="99"/>
        <v>45455.624999990476</v>
      </c>
      <c r="AJ3930" s="33">
        <v>100</v>
      </c>
      <c r="AK3930" s="33">
        <f>MIN(CalcoliFV!$AN$7,CalcoliFV!$AO$7+MAX(0,180-AJ3930)+4)</f>
        <v>110</v>
      </c>
    </row>
    <row r="3931" spans="35:37" x14ac:dyDescent="0.3">
      <c r="AI3931" s="32">
        <f t="shared" si="99"/>
        <v>45455.66666665714</v>
      </c>
      <c r="AJ3931" s="33">
        <v>105</v>
      </c>
      <c r="AK3931" s="33">
        <f>MIN(CalcoliFV!$AN$7,CalcoliFV!$AO$7+MAX(0,180-AJ3931)+4)</f>
        <v>110</v>
      </c>
    </row>
    <row r="3932" spans="35:37" x14ac:dyDescent="0.3">
      <c r="AI3932" s="32">
        <f t="shared" si="99"/>
        <v>45455.708333323804</v>
      </c>
      <c r="AJ3932" s="33">
        <v>110.68</v>
      </c>
      <c r="AK3932" s="33">
        <f>MIN(CalcoliFV!$AN$7,CalcoliFV!$AO$7+MAX(0,180-AJ3932)+4)</f>
        <v>110</v>
      </c>
    </row>
    <row r="3933" spans="35:37" x14ac:dyDescent="0.3">
      <c r="AI3933" s="32">
        <f t="shared" si="99"/>
        <v>45455.749999990468</v>
      </c>
      <c r="AJ3933" s="33">
        <v>115</v>
      </c>
      <c r="AK3933" s="33">
        <f>MIN(CalcoliFV!$AN$7,CalcoliFV!$AO$7+MAX(0,180-AJ3933)+4)</f>
        <v>110</v>
      </c>
    </row>
    <row r="3934" spans="35:37" x14ac:dyDescent="0.3">
      <c r="AI3934" s="32">
        <f t="shared" si="99"/>
        <v>45455.791666657133</v>
      </c>
      <c r="AJ3934" s="33">
        <v>132.18</v>
      </c>
      <c r="AK3934" s="33">
        <f>MIN(CalcoliFV!$AN$7,CalcoliFV!$AO$7+MAX(0,180-AJ3934)+4)</f>
        <v>110</v>
      </c>
    </row>
    <row r="3935" spans="35:37" x14ac:dyDescent="0.3">
      <c r="AI3935" s="32">
        <f t="shared" si="99"/>
        <v>45455.833333323797</v>
      </c>
      <c r="AJ3935" s="33">
        <v>139.16</v>
      </c>
      <c r="AK3935" s="33">
        <f>MIN(CalcoliFV!$AN$7,CalcoliFV!$AO$7+MAX(0,180-AJ3935)+4)</f>
        <v>110</v>
      </c>
    </row>
    <row r="3936" spans="35:37" x14ac:dyDescent="0.3">
      <c r="AI3936" s="32">
        <f t="shared" si="99"/>
        <v>45455.874999990461</v>
      </c>
      <c r="AJ3936" s="33">
        <v>134.30000000000001</v>
      </c>
      <c r="AK3936" s="33">
        <f>MIN(CalcoliFV!$AN$7,CalcoliFV!$AO$7+MAX(0,180-AJ3936)+4)</f>
        <v>110</v>
      </c>
    </row>
    <row r="3937" spans="35:37" x14ac:dyDescent="0.3">
      <c r="AI3937" s="32">
        <f t="shared" si="99"/>
        <v>45455.916666657125</v>
      </c>
      <c r="AJ3937" s="33">
        <v>111.69</v>
      </c>
      <c r="AK3937" s="33">
        <f>MIN(CalcoliFV!$AN$7,CalcoliFV!$AO$7+MAX(0,180-AJ3937)+4)</f>
        <v>110</v>
      </c>
    </row>
    <row r="3938" spans="35:37" x14ac:dyDescent="0.3">
      <c r="AI3938" s="32">
        <f t="shared" si="99"/>
        <v>45455.95833332379</v>
      </c>
      <c r="AJ3938" s="33">
        <v>106.64</v>
      </c>
      <c r="AK3938" s="33">
        <f>MIN(CalcoliFV!$AN$7,CalcoliFV!$AO$7+MAX(0,180-AJ3938)+4)</f>
        <v>110</v>
      </c>
    </row>
    <row r="3939" spans="35:37" x14ac:dyDescent="0.3">
      <c r="AI3939" s="32">
        <f t="shared" si="99"/>
        <v>45455.999999990454</v>
      </c>
      <c r="AJ3939" s="33">
        <v>117.03</v>
      </c>
      <c r="AK3939" s="33">
        <f>MIN(CalcoliFV!$AN$7,CalcoliFV!$AO$7+MAX(0,180-AJ3939)+4)</f>
        <v>110</v>
      </c>
    </row>
    <row r="3940" spans="35:37" x14ac:dyDescent="0.3">
      <c r="AI3940" s="32">
        <f t="shared" si="99"/>
        <v>45456.041666657118</v>
      </c>
      <c r="AJ3940" s="33">
        <v>109.77</v>
      </c>
      <c r="AK3940" s="33">
        <f>MIN(CalcoliFV!$AN$7,CalcoliFV!$AO$7+MAX(0,180-AJ3940)+4)</f>
        <v>110</v>
      </c>
    </row>
    <row r="3941" spans="35:37" x14ac:dyDescent="0.3">
      <c r="AI3941" s="32">
        <f t="shared" si="99"/>
        <v>45456.083333323782</v>
      </c>
      <c r="AJ3941" s="33">
        <v>101.2</v>
      </c>
      <c r="AK3941" s="33">
        <f>MIN(CalcoliFV!$AN$7,CalcoliFV!$AO$7+MAX(0,180-AJ3941)+4)</f>
        <v>110</v>
      </c>
    </row>
    <row r="3942" spans="35:37" x14ac:dyDescent="0.3">
      <c r="AI3942" s="32">
        <f t="shared" si="99"/>
        <v>45456.124999990447</v>
      </c>
      <c r="AJ3942" s="33">
        <v>97.1</v>
      </c>
      <c r="AK3942" s="33">
        <f>MIN(CalcoliFV!$AN$7,CalcoliFV!$AO$7+MAX(0,180-AJ3942)+4)</f>
        <v>110</v>
      </c>
    </row>
    <row r="3943" spans="35:37" x14ac:dyDescent="0.3">
      <c r="AI3943" s="32">
        <f t="shared" si="99"/>
        <v>45456.166666657111</v>
      </c>
      <c r="AJ3943" s="33">
        <v>92.76</v>
      </c>
      <c r="AK3943" s="33">
        <f>MIN(CalcoliFV!$AN$7,CalcoliFV!$AO$7+MAX(0,180-AJ3943)+4)</f>
        <v>110</v>
      </c>
    </row>
    <row r="3944" spans="35:37" x14ac:dyDescent="0.3">
      <c r="AI3944" s="32">
        <f t="shared" si="99"/>
        <v>45456.208333323775</v>
      </c>
      <c r="AJ3944" s="33">
        <v>97.21</v>
      </c>
      <c r="AK3944" s="33">
        <f>MIN(CalcoliFV!$AN$7,CalcoliFV!$AO$7+MAX(0,180-AJ3944)+4)</f>
        <v>110</v>
      </c>
    </row>
    <row r="3945" spans="35:37" x14ac:dyDescent="0.3">
      <c r="AI3945" s="32">
        <f t="shared" si="99"/>
        <v>45456.249999990439</v>
      </c>
      <c r="AJ3945" s="33">
        <v>109.77</v>
      </c>
      <c r="AK3945" s="33">
        <f>MIN(CalcoliFV!$AN$7,CalcoliFV!$AO$7+MAX(0,180-AJ3945)+4)</f>
        <v>110</v>
      </c>
    </row>
    <row r="3946" spans="35:37" x14ac:dyDescent="0.3">
      <c r="AI3946" s="32">
        <f t="shared" si="99"/>
        <v>45456.291666657104</v>
      </c>
      <c r="AJ3946" s="33">
        <v>123.05584</v>
      </c>
      <c r="AK3946" s="33">
        <f>MIN(CalcoliFV!$AN$7,CalcoliFV!$AO$7+MAX(0,180-AJ3946)+4)</f>
        <v>110</v>
      </c>
    </row>
    <row r="3947" spans="35:37" x14ac:dyDescent="0.3">
      <c r="AI3947" s="32">
        <f t="shared" si="99"/>
        <v>45456.333333323768</v>
      </c>
      <c r="AJ3947" s="33">
        <v>133.91</v>
      </c>
      <c r="AK3947" s="33">
        <f>MIN(CalcoliFV!$AN$7,CalcoliFV!$AO$7+MAX(0,180-AJ3947)+4)</f>
        <v>110</v>
      </c>
    </row>
    <row r="3948" spans="35:37" x14ac:dyDescent="0.3">
      <c r="AI3948" s="32">
        <f t="shared" si="99"/>
        <v>45456.374999990432</v>
      </c>
      <c r="AJ3948" s="33">
        <v>112.39</v>
      </c>
      <c r="AK3948" s="33">
        <f>MIN(CalcoliFV!$AN$7,CalcoliFV!$AO$7+MAX(0,180-AJ3948)+4)</f>
        <v>110</v>
      </c>
    </row>
    <row r="3949" spans="35:37" x14ac:dyDescent="0.3">
      <c r="AI3949" s="32">
        <f t="shared" si="99"/>
        <v>45456.416666657096</v>
      </c>
      <c r="AJ3949" s="33">
        <v>107.41</v>
      </c>
      <c r="AK3949" s="33">
        <f>MIN(CalcoliFV!$AN$7,CalcoliFV!$AO$7+MAX(0,180-AJ3949)+4)</f>
        <v>110</v>
      </c>
    </row>
    <row r="3950" spans="35:37" x14ac:dyDescent="0.3">
      <c r="AI3950" s="32">
        <f t="shared" si="99"/>
        <v>45456.458333323761</v>
      </c>
      <c r="AJ3950" s="33">
        <v>98.3</v>
      </c>
      <c r="AK3950" s="33">
        <f>MIN(CalcoliFV!$AN$7,CalcoliFV!$AO$7+MAX(0,180-AJ3950)+4)</f>
        <v>110</v>
      </c>
    </row>
    <row r="3951" spans="35:37" x14ac:dyDescent="0.3">
      <c r="AI3951" s="32">
        <f t="shared" si="99"/>
        <v>45456.499999990425</v>
      </c>
      <c r="AJ3951" s="33">
        <v>78.599999999999994</v>
      </c>
      <c r="AK3951" s="33">
        <f>MIN(CalcoliFV!$AN$7,CalcoliFV!$AO$7+MAX(0,180-AJ3951)+4)</f>
        <v>110</v>
      </c>
    </row>
    <row r="3952" spans="35:37" x14ac:dyDescent="0.3">
      <c r="AI3952" s="32">
        <f t="shared" si="99"/>
        <v>45456.541666657089</v>
      </c>
      <c r="AJ3952" s="33">
        <v>76.05</v>
      </c>
      <c r="AK3952" s="33">
        <f>MIN(CalcoliFV!$AN$7,CalcoliFV!$AO$7+MAX(0,180-AJ3952)+4)</f>
        <v>110</v>
      </c>
    </row>
    <row r="3953" spans="35:37" x14ac:dyDescent="0.3">
      <c r="AI3953" s="32">
        <f t="shared" si="99"/>
        <v>45456.583333323753</v>
      </c>
      <c r="AJ3953" s="33">
        <v>86.06</v>
      </c>
      <c r="AK3953" s="33">
        <f>MIN(CalcoliFV!$AN$7,CalcoliFV!$AO$7+MAX(0,180-AJ3953)+4)</f>
        <v>110</v>
      </c>
    </row>
    <row r="3954" spans="35:37" x14ac:dyDescent="0.3">
      <c r="AI3954" s="32">
        <f t="shared" si="99"/>
        <v>45456.624999990418</v>
      </c>
      <c r="AJ3954" s="33">
        <v>90.488420000000005</v>
      </c>
      <c r="AK3954" s="33">
        <f>MIN(CalcoliFV!$AN$7,CalcoliFV!$AO$7+MAX(0,180-AJ3954)+4)</f>
        <v>110</v>
      </c>
    </row>
    <row r="3955" spans="35:37" x14ac:dyDescent="0.3">
      <c r="AI3955" s="32">
        <f t="shared" si="99"/>
        <v>45456.666666657082</v>
      </c>
      <c r="AJ3955" s="33">
        <v>97.1</v>
      </c>
      <c r="AK3955" s="33">
        <f>MIN(CalcoliFV!$AN$7,CalcoliFV!$AO$7+MAX(0,180-AJ3955)+4)</f>
        <v>110</v>
      </c>
    </row>
    <row r="3956" spans="35:37" x14ac:dyDescent="0.3">
      <c r="AI3956" s="32">
        <f t="shared" si="99"/>
        <v>45456.708333323746</v>
      </c>
      <c r="AJ3956" s="33">
        <v>101.66</v>
      </c>
      <c r="AK3956" s="33">
        <f>MIN(CalcoliFV!$AN$7,CalcoliFV!$AO$7+MAX(0,180-AJ3956)+4)</f>
        <v>110</v>
      </c>
    </row>
    <row r="3957" spans="35:37" x14ac:dyDescent="0.3">
      <c r="AI3957" s="32">
        <f t="shared" si="99"/>
        <v>45456.74999999041</v>
      </c>
      <c r="AJ3957" s="33">
        <v>110.85</v>
      </c>
      <c r="AK3957" s="33">
        <f>MIN(CalcoliFV!$AN$7,CalcoliFV!$AO$7+MAX(0,180-AJ3957)+4)</f>
        <v>110</v>
      </c>
    </row>
    <row r="3958" spans="35:37" x14ac:dyDescent="0.3">
      <c r="AI3958" s="32">
        <f t="shared" si="99"/>
        <v>45456.791666657075</v>
      </c>
      <c r="AJ3958" s="33">
        <v>129.99</v>
      </c>
      <c r="AK3958" s="33">
        <f>MIN(CalcoliFV!$AN$7,CalcoliFV!$AO$7+MAX(0,180-AJ3958)+4)</f>
        <v>110</v>
      </c>
    </row>
    <row r="3959" spans="35:37" x14ac:dyDescent="0.3">
      <c r="AI3959" s="32">
        <f t="shared" si="99"/>
        <v>45456.833333323739</v>
      </c>
      <c r="AJ3959" s="33">
        <v>146</v>
      </c>
      <c r="AK3959" s="33">
        <f>MIN(CalcoliFV!$AN$7,CalcoliFV!$AO$7+MAX(0,180-AJ3959)+4)</f>
        <v>108</v>
      </c>
    </row>
    <row r="3960" spans="35:37" x14ac:dyDescent="0.3">
      <c r="AI3960" s="32">
        <f t="shared" si="99"/>
        <v>45456.874999990403</v>
      </c>
      <c r="AJ3960" s="33">
        <v>135.30000000000001</v>
      </c>
      <c r="AK3960" s="33">
        <f>MIN(CalcoliFV!$AN$7,CalcoliFV!$AO$7+MAX(0,180-AJ3960)+4)</f>
        <v>110</v>
      </c>
    </row>
    <row r="3961" spans="35:37" x14ac:dyDescent="0.3">
      <c r="AI3961" s="32">
        <f t="shared" si="99"/>
        <v>45456.916666657067</v>
      </c>
      <c r="AJ3961" s="33">
        <v>112.35</v>
      </c>
      <c r="AK3961" s="33">
        <f>MIN(CalcoliFV!$AN$7,CalcoliFV!$AO$7+MAX(0,180-AJ3961)+4)</f>
        <v>110</v>
      </c>
    </row>
    <row r="3962" spans="35:37" x14ac:dyDescent="0.3">
      <c r="AI3962" s="32">
        <f t="shared" si="99"/>
        <v>45456.958333323731</v>
      </c>
      <c r="AJ3962" s="33">
        <v>109.77</v>
      </c>
      <c r="AK3962" s="33">
        <f>MIN(CalcoliFV!$AN$7,CalcoliFV!$AO$7+MAX(0,180-AJ3962)+4)</f>
        <v>110</v>
      </c>
    </row>
    <row r="3963" spans="35:37" x14ac:dyDescent="0.3">
      <c r="AI3963" s="32">
        <f t="shared" si="99"/>
        <v>45456.999999990396</v>
      </c>
      <c r="AJ3963" s="33">
        <v>109.08</v>
      </c>
      <c r="AK3963" s="33">
        <f>MIN(CalcoliFV!$AN$7,CalcoliFV!$AO$7+MAX(0,180-AJ3963)+4)</f>
        <v>110</v>
      </c>
    </row>
    <row r="3964" spans="35:37" x14ac:dyDescent="0.3">
      <c r="AI3964" s="32">
        <f t="shared" si="99"/>
        <v>45457.04166665706</v>
      </c>
      <c r="AJ3964" s="33">
        <v>105</v>
      </c>
      <c r="AK3964" s="33">
        <f>MIN(CalcoliFV!$AN$7,CalcoliFV!$AO$7+MAX(0,180-AJ3964)+4)</f>
        <v>110</v>
      </c>
    </row>
    <row r="3965" spans="35:37" x14ac:dyDescent="0.3">
      <c r="AI3965" s="32">
        <f t="shared" si="99"/>
        <v>45457.083333323724</v>
      </c>
      <c r="AJ3965" s="33">
        <v>97.1</v>
      </c>
      <c r="AK3965" s="33">
        <f>MIN(CalcoliFV!$AN$7,CalcoliFV!$AO$7+MAX(0,180-AJ3965)+4)</f>
        <v>110</v>
      </c>
    </row>
    <row r="3966" spans="35:37" x14ac:dyDescent="0.3">
      <c r="AI3966" s="32">
        <f t="shared" si="99"/>
        <v>45457.124999990388</v>
      </c>
      <c r="AJ3966" s="33">
        <v>93.58</v>
      </c>
      <c r="AK3966" s="33">
        <f>MIN(CalcoliFV!$AN$7,CalcoliFV!$AO$7+MAX(0,180-AJ3966)+4)</f>
        <v>110</v>
      </c>
    </row>
    <row r="3967" spans="35:37" x14ac:dyDescent="0.3">
      <c r="AI3967" s="32">
        <f t="shared" si="99"/>
        <v>45457.166666657053</v>
      </c>
      <c r="AJ3967" s="33">
        <v>97.1</v>
      </c>
      <c r="AK3967" s="33">
        <f>MIN(CalcoliFV!$AN$7,CalcoliFV!$AO$7+MAX(0,180-AJ3967)+4)</f>
        <v>110</v>
      </c>
    </row>
    <row r="3968" spans="35:37" x14ac:dyDescent="0.3">
      <c r="AI3968" s="32">
        <f t="shared" si="99"/>
        <v>45457.208333323717</v>
      </c>
      <c r="AJ3968" s="33">
        <v>103.52</v>
      </c>
      <c r="AK3968" s="33">
        <f>MIN(CalcoliFV!$AN$7,CalcoliFV!$AO$7+MAX(0,180-AJ3968)+4)</f>
        <v>110</v>
      </c>
    </row>
    <row r="3969" spans="35:37" x14ac:dyDescent="0.3">
      <c r="AI3969" s="32">
        <f t="shared" si="99"/>
        <v>45457.249999990381</v>
      </c>
      <c r="AJ3969" s="33">
        <v>114.01</v>
      </c>
      <c r="AK3969" s="33">
        <f>MIN(CalcoliFV!$AN$7,CalcoliFV!$AO$7+MAX(0,180-AJ3969)+4)</f>
        <v>110</v>
      </c>
    </row>
    <row r="3970" spans="35:37" x14ac:dyDescent="0.3">
      <c r="AI3970" s="32">
        <f t="shared" si="99"/>
        <v>45457.291666657045</v>
      </c>
      <c r="AJ3970" s="33">
        <v>132.87</v>
      </c>
      <c r="AK3970" s="33">
        <f>MIN(CalcoliFV!$AN$7,CalcoliFV!$AO$7+MAX(0,180-AJ3970)+4)</f>
        <v>110</v>
      </c>
    </row>
    <row r="3971" spans="35:37" x14ac:dyDescent="0.3">
      <c r="AI3971" s="32">
        <f t="shared" si="99"/>
        <v>45457.33333332371</v>
      </c>
      <c r="AJ3971" s="33">
        <v>129.11000000000001</v>
      </c>
      <c r="AK3971" s="33">
        <f>MIN(CalcoliFV!$AN$7,CalcoliFV!$AO$7+MAX(0,180-AJ3971)+4)</f>
        <v>110</v>
      </c>
    </row>
    <row r="3972" spans="35:37" x14ac:dyDescent="0.3">
      <c r="AI3972" s="32">
        <f t="shared" si="99"/>
        <v>45457.374999990374</v>
      </c>
      <c r="AJ3972" s="33">
        <v>113.51</v>
      </c>
      <c r="AK3972" s="33">
        <f>MIN(CalcoliFV!$AN$7,CalcoliFV!$AO$7+MAX(0,180-AJ3972)+4)</f>
        <v>110</v>
      </c>
    </row>
    <row r="3973" spans="35:37" x14ac:dyDescent="0.3">
      <c r="AI3973" s="32">
        <f t="shared" ref="AI3973:AI4036" si="100">AI3972+1/24</f>
        <v>45457.416666657038</v>
      </c>
      <c r="AJ3973" s="33">
        <v>104.84</v>
      </c>
      <c r="AK3973" s="33">
        <f>MIN(CalcoliFV!$AN$7,CalcoliFV!$AO$7+MAX(0,180-AJ3973)+4)</f>
        <v>110</v>
      </c>
    </row>
    <row r="3974" spans="35:37" x14ac:dyDescent="0.3">
      <c r="AI3974" s="32">
        <f t="shared" si="100"/>
        <v>45457.458333323702</v>
      </c>
      <c r="AJ3974" s="33">
        <v>94.19</v>
      </c>
      <c r="AK3974" s="33">
        <f>MIN(CalcoliFV!$AN$7,CalcoliFV!$AO$7+MAX(0,180-AJ3974)+4)</f>
        <v>110</v>
      </c>
    </row>
    <row r="3975" spans="35:37" x14ac:dyDescent="0.3">
      <c r="AI3975" s="32">
        <f t="shared" si="100"/>
        <v>45457.499999990367</v>
      </c>
      <c r="AJ3975" s="33">
        <v>73.27</v>
      </c>
      <c r="AK3975" s="33">
        <f>MIN(CalcoliFV!$AN$7,CalcoliFV!$AO$7+MAX(0,180-AJ3975)+4)</f>
        <v>110</v>
      </c>
    </row>
    <row r="3976" spans="35:37" x14ac:dyDescent="0.3">
      <c r="AI3976" s="32">
        <f t="shared" si="100"/>
        <v>45457.541666657031</v>
      </c>
      <c r="AJ3976" s="33">
        <v>70.52</v>
      </c>
      <c r="AK3976" s="33">
        <f>MIN(CalcoliFV!$AN$7,CalcoliFV!$AO$7+MAX(0,180-AJ3976)+4)</f>
        <v>110</v>
      </c>
    </row>
    <row r="3977" spans="35:37" x14ac:dyDescent="0.3">
      <c r="AI3977" s="32">
        <f t="shared" si="100"/>
        <v>45457.583333323695</v>
      </c>
      <c r="AJ3977" s="33">
        <v>85.13</v>
      </c>
      <c r="AK3977" s="33">
        <f>MIN(CalcoliFV!$AN$7,CalcoliFV!$AO$7+MAX(0,180-AJ3977)+4)</f>
        <v>110</v>
      </c>
    </row>
    <row r="3978" spans="35:37" x14ac:dyDescent="0.3">
      <c r="AI3978" s="32">
        <f t="shared" si="100"/>
        <v>45457.624999990359</v>
      </c>
      <c r="AJ3978" s="33">
        <v>95.45</v>
      </c>
      <c r="AK3978" s="33">
        <f>MIN(CalcoliFV!$AN$7,CalcoliFV!$AO$7+MAX(0,180-AJ3978)+4)</f>
        <v>110</v>
      </c>
    </row>
    <row r="3979" spans="35:37" x14ac:dyDescent="0.3">
      <c r="AI3979" s="32">
        <f t="shared" si="100"/>
        <v>45457.666666657024</v>
      </c>
      <c r="AJ3979" s="33">
        <v>100.91</v>
      </c>
      <c r="AK3979" s="33">
        <f>MIN(CalcoliFV!$AN$7,CalcoliFV!$AO$7+MAX(0,180-AJ3979)+4)</f>
        <v>110</v>
      </c>
    </row>
    <row r="3980" spans="35:37" x14ac:dyDescent="0.3">
      <c r="AI3980" s="32">
        <f t="shared" si="100"/>
        <v>45457.708333323688</v>
      </c>
      <c r="AJ3980" s="33">
        <v>103.45</v>
      </c>
      <c r="AK3980" s="33">
        <f>MIN(CalcoliFV!$AN$7,CalcoliFV!$AO$7+MAX(0,180-AJ3980)+4)</f>
        <v>110</v>
      </c>
    </row>
    <row r="3981" spans="35:37" x14ac:dyDescent="0.3">
      <c r="AI3981" s="32">
        <f t="shared" si="100"/>
        <v>45457.749999990352</v>
      </c>
      <c r="AJ3981" s="33">
        <v>112.92</v>
      </c>
      <c r="AK3981" s="33">
        <f>MIN(CalcoliFV!$AN$7,CalcoliFV!$AO$7+MAX(0,180-AJ3981)+4)</f>
        <v>110</v>
      </c>
    </row>
    <row r="3982" spans="35:37" x14ac:dyDescent="0.3">
      <c r="AI3982" s="32">
        <f t="shared" si="100"/>
        <v>45457.791666657016</v>
      </c>
      <c r="AJ3982" s="33">
        <v>137.34</v>
      </c>
      <c r="AK3982" s="33">
        <f>MIN(CalcoliFV!$AN$7,CalcoliFV!$AO$7+MAX(0,180-AJ3982)+4)</f>
        <v>110</v>
      </c>
    </row>
    <row r="3983" spans="35:37" x14ac:dyDescent="0.3">
      <c r="AI3983" s="32">
        <f t="shared" si="100"/>
        <v>45457.833333323681</v>
      </c>
      <c r="AJ3983" s="33">
        <v>156</v>
      </c>
      <c r="AK3983" s="33">
        <f>MIN(CalcoliFV!$AN$7,CalcoliFV!$AO$7+MAX(0,180-AJ3983)+4)</f>
        <v>98</v>
      </c>
    </row>
    <row r="3984" spans="35:37" x14ac:dyDescent="0.3">
      <c r="AI3984" s="32">
        <f t="shared" si="100"/>
        <v>45457.874999990345</v>
      </c>
      <c r="AJ3984" s="33">
        <v>149.07</v>
      </c>
      <c r="AK3984" s="33">
        <f>MIN(CalcoliFV!$AN$7,CalcoliFV!$AO$7+MAX(0,180-AJ3984)+4)</f>
        <v>104.93</v>
      </c>
    </row>
    <row r="3985" spans="35:37" x14ac:dyDescent="0.3">
      <c r="AI3985" s="32">
        <f t="shared" si="100"/>
        <v>45457.916666657009</v>
      </c>
      <c r="AJ3985" s="33">
        <v>114</v>
      </c>
      <c r="AK3985" s="33">
        <f>MIN(CalcoliFV!$AN$7,CalcoliFV!$AO$7+MAX(0,180-AJ3985)+4)</f>
        <v>110</v>
      </c>
    </row>
    <row r="3986" spans="35:37" x14ac:dyDescent="0.3">
      <c r="AI3986" s="32">
        <f t="shared" si="100"/>
        <v>45457.958333323673</v>
      </c>
      <c r="AJ3986" s="33">
        <v>109.08</v>
      </c>
      <c r="AK3986" s="33">
        <f>MIN(CalcoliFV!$AN$7,CalcoliFV!$AO$7+MAX(0,180-AJ3986)+4)</f>
        <v>110</v>
      </c>
    </row>
    <row r="3987" spans="35:37" x14ac:dyDescent="0.3">
      <c r="AI3987" s="32">
        <f t="shared" si="100"/>
        <v>45457.999999990338</v>
      </c>
      <c r="AJ3987" s="33">
        <v>110.1</v>
      </c>
      <c r="AK3987" s="33">
        <f>MIN(CalcoliFV!$AN$7,CalcoliFV!$AO$7+MAX(0,180-AJ3987)+4)</f>
        <v>110</v>
      </c>
    </row>
    <row r="3988" spans="35:37" x14ac:dyDescent="0.3">
      <c r="AI3988" s="32">
        <f t="shared" si="100"/>
        <v>45458.041666657002</v>
      </c>
      <c r="AJ3988" s="33">
        <v>107.5</v>
      </c>
      <c r="AK3988" s="33">
        <f>MIN(CalcoliFV!$AN$7,CalcoliFV!$AO$7+MAX(0,180-AJ3988)+4)</f>
        <v>110</v>
      </c>
    </row>
    <row r="3989" spans="35:37" x14ac:dyDescent="0.3">
      <c r="AI3989" s="32">
        <f t="shared" si="100"/>
        <v>45458.083333323666</v>
      </c>
      <c r="AJ3989" s="33">
        <v>107.58</v>
      </c>
      <c r="AK3989" s="33">
        <f>MIN(CalcoliFV!$AN$7,CalcoliFV!$AO$7+MAX(0,180-AJ3989)+4)</f>
        <v>110</v>
      </c>
    </row>
    <row r="3990" spans="35:37" x14ac:dyDescent="0.3">
      <c r="AI3990" s="32">
        <f t="shared" si="100"/>
        <v>45458.12499999033</v>
      </c>
      <c r="AJ3990" s="33">
        <v>101.41</v>
      </c>
      <c r="AK3990" s="33">
        <f>MIN(CalcoliFV!$AN$7,CalcoliFV!$AO$7+MAX(0,180-AJ3990)+4)</f>
        <v>110</v>
      </c>
    </row>
    <row r="3991" spans="35:37" x14ac:dyDescent="0.3">
      <c r="AI3991" s="32">
        <f t="shared" si="100"/>
        <v>45458.166666656994</v>
      </c>
      <c r="AJ3991" s="33">
        <v>97.5</v>
      </c>
      <c r="AK3991" s="33">
        <f>MIN(CalcoliFV!$AN$7,CalcoliFV!$AO$7+MAX(0,180-AJ3991)+4)</f>
        <v>110</v>
      </c>
    </row>
    <row r="3992" spans="35:37" x14ac:dyDescent="0.3">
      <c r="AI3992" s="32">
        <f t="shared" si="100"/>
        <v>45458.208333323659</v>
      </c>
      <c r="AJ3992" s="33">
        <v>99.39</v>
      </c>
      <c r="AK3992" s="33">
        <f>MIN(CalcoliFV!$AN$7,CalcoliFV!$AO$7+MAX(0,180-AJ3992)+4)</f>
        <v>110</v>
      </c>
    </row>
    <row r="3993" spans="35:37" x14ac:dyDescent="0.3">
      <c r="AI3993" s="32">
        <f t="shared" si="100"/>
        <v>45458.249999990323</v>
      </c>
      <c r="AJ3993" s="33">
        <v>100</v>
      </c>
      <c r="AK3993" s="33">
        <f>MIN(CalcoliFV!$AN$7,CalcoliFV!$AO$7+MAX(0,180-AJ3993)+4)</f>
        <v>110</v>
      </c>
    </row>
    <row r="3994" spans="35:37" x14ac:dyDescent="0.3">
      <c r="AI3994" s="32">
        <f t="shared" si="100"/>
        <v>45458.291666656987</v>
      </c>
      <c r="AJ3994" s="33">
        <v>100</v>
      </c>
      <c r="AK3994" s="33">
        <f>MIN(CalcoliFV!$AN$7,CalcoliFV!$AO$7+MAX(0,180-AJ3994)+4)</f>
        <v>110</v>
      </c>
    </row>
    <row r="3995" spans="35:37" x14ac:dyDescent="0.3">
      <c r="AI3995" s="32">
        <f t="shared" si="100"/>
        <v>45458.333333323651</v>
      </c>
      <c r="AJ3995" s="33">
        <v>104.64</v>
      </c>
      <c r="AK3995" s="33">
        <f>MIN(CalcoliFV!$AN$7,CalcoliFV!$AO$7+MAX(0,180-AJ3995)+4)</f>
        <v>110</v>
      </c>
    </row>
    <row r="3996" spans="35:37" x14ac:dyDescent="0.3">
      <c r="AI3996" s="32">
        <f t="shared" si="100"/>
        <v>45458.374999990316</v>
      </c>
      <c r="AJ3996" s="33">
        <v>100</v>
      </c>
      <c r="AK3996" s="33">
        <f>MIN(CalcoliFV!$AN$7,CalcoliFV!$AO$7+MAX(0,180-AJ3996)+4)</f>
        <v>110</v>
      </c>
    </row>
    <row r="3997" spans="35:37" x14ac:dyDescent="0.3">
      <c r="AI3997" s="32">
        <f t="shared" si="100"/>
        <v>45458.41666665698</v>
      </c>
      <c r="AJ3997" s="33">
        <v>100.3</v>
      </c>
      <c r="AK3997" s="33">
        <f>MIN(CalcoliFV!$AN$7,CalcoliFV!$AO$7+MAX(0,180-AJ3997)+4)</f>
        <v>110</v>
      </c>
    </row>
    <row r="3998" spans="35:37" x14ac:dyDescent="0.3">
      <c r="AI3998" s="32">
        <f t="shared" si="100"/>
        <v>45458.458333323644</v>
      </c>
      <c r="AJ3998" s="33">
        <v>100.15</v>
      </c>
      <c r="AK3998" s="33">
        <f>MIN(CalcoliFV!$AN$7,CalcoliFV!$AO$7+MAX(0,180-AJ3998)+4)</f>
        <v>110</v>
      </c>
    </row>
    <row r="3999" spans="35:37" x14ac:dyDescent="0.3">
      <c r="AI3999" s="32">
        <f t="shared" si="100"/>
        <v>45458.499999990308</v>
      </c>
      <c r="AJ3999" s="33">
        <v>86</v>
      </c>
      <c r="AK3999" s="33">
        <f>MIN(CalcoliFV!$AN$7,CalcoliFV!$AO$7+MAX(0,180-AJ3999)+4)</f>
        <v>110</v>
      </c>
    </row>
    <row r="4000" spans="35:37" x14ac:dyDescent="0.3">
      <c r="AI4000" s="32">
        <f t="shared" si="100"/>
        <v>45458.541666656973</v>
      </c>
      <c r="AJ4000" s="33">
        <v>69.893069999999994</v>
      </c>
      <c r="AK4000" s="33">
        <f>MIN(CalcoliFV!$AN$7,CalcoliFV!$AO$7+MAX(0,180-AJ4000)+4)</f>
        <v>110</v>
      </c>
    </row>
    <row r="4001" spans="35:37" x14ac:dyDescent="0.3">
      <c r="AI4001" s="32">
        <f t="shared" si="100"/>
        <v>45458.583333323637</v>
      </c>
      <c r="AJ4001" s="33">
        <v>71.87</v>
      </c>
      <c r="AK4001" s="33">
        <f>MIN(CalcoliFV!$AN$7,CalcoliFV!$AO$7+MAX(0,180-AJ4001)+4)</f>
        <v>110</v>
      </c>
    </row>
    <row r="4002" spans="35:37" x14ac:dyDescent="0.3">
      <c r="AI4002" s="32">
        <f t="shared" si="100"/>
        <v>45458.624999990301</v>
      </c>
      <c r="AJ4002" s="33">
        <v>84.47</v>
      </c>
      <c r="AK4002" s="33">
        <f>MIN(CalcoliFV!$AN$7,CalcoliFV!$AO$7+MAX(0,180-AJ4002)+4)</f>
        <v>110</v>
      </c>
    </row>
    <row r="4003" spans="35:37" x14ac:dyDescent="0.3">
      <c r="AI4003" s="32">
        <f t="shared" si="100"/>
        <v>45458.666666656965</v>
      </c>
      <c r="AJ4003" s="33">
        <v>83.43</v>
      </c>
      <c r="AK4003" s="33">
        <f>MIN(CalcoliFV!$AN$7,CalcoliFV!$AO$7+MAX(0,180-AJ4003)+4)</f>
        <v>110</v>
      </c>
    </row>
    <row r="4004" spans="35:37" x14ac:dyDescent="0.3">
      <c r="AI4004" s="32">
        <f t="shared" si="100"/>
        <v>45458.70833332363</v>
      </c>
      <c r="AJ4004" s="33">
        <v>94.46</v>
      </c>
      <c r="AK4004" s="33">
        <f>MIN(CalcoliFV!$AN$7,CalcoliFV!$AO$7+MAX(0,180-AJ4004)+4)</f>
        <v>110</v>
      </c>
    </row>
    <row r="4005" spans="35:37" x14ac:dyDescent="0.3">
      <c r="AI4005" s="32">
        <f t="shared" si="100"/>
        <v>45458.749999990294</v>
      </c>
      <c r="AJ4005" s="33">
        <v>105.35</v>
      </c>
      <c r="AK4005" s="33">
        <f>MIN(CalcoliFV!$AN$7,CalcoliFV!$AO$7+MAX(0,180-AJ4005)+4)</f>
        <v>110</v>
      </c>
    </row>
    <row r="4006" spans="35:37" x14ac:dyDescent="0.3">
      <c r="AI4006" s="32">
        <f t="shared" si="100"/>
        <v>45458.791666656958</v>
      </c>
      <c r="AJ4006" s="33">
        <v>119.81</v>
      </c>
      <c r="AK4006" s="33">
        <f>MIN(CalcoliFV!$AN$7,CalcoliFV!$AO$7+MAX(0,180-AJ4006)+4)</f>
        <v>110</v>
      </c>
    </row>
    <row r="4007" spans="35:37" x14ac:dyDescent="0.3">
      <c r="AI4007" s="32">
        <f t="shared" si="100"/>
        <v>45458.833333323622</v>
      </c>
      <c r="AJ4007" s="33">
        <v>153.05000000000001</v>
      </c>
      <c r="AK4007" s="33">
        <f>MIN(CalcoliFV!$AN$7,CalcoliFV!$AO$7+MAX(0,180-AJ4007)+4)</f>
        <v>100.94999999999999</v>
      </c>
    </row>
    <row r="4008" spans="35:37" x14ac:dyDescent="0.3">
      <c r="AI4008" s="32">
        <f t="shared" si="100"/>
        <v>45458.874999990287</v>
      </c>
      <c r="AJ4008" s="33">
        <v>155</v>
      </c>
      <c r="AK4008" s="33">
        <f>MIN(CalcoliFV!$AN$7,CalcoliFV!$AO$7+MAX(0,180-AJ4008)+4)</f>
        <v>99</v>
      </c>
    </row>
    <row r="4009" spans="35:37" x14ac:dyDescent="0.3">
      <c r="AI4009" s="32">
        <f t="shared" si="100"/>
        <v>45458.916666656951</v>
      </c>
      <c r="AJ4009" s="33">
        <v>110.1</v>
      </c>
      <c r="AK4009" s="33">
        <f>MIN(CalcoliFV!$AN$7,CalcoliFV!$AO$7+MAX(0,180-AJ4009)+4)</f>
        <v>110</v>
      </c>
    </row>
    <row r="4010" spans="35:37" x14ac:dyDescent="0.3">
      <c r="AI4010" s="32">
        <f t="shared" si="100"/>
        <v>45458.958333323615</v>
      </c>
      <c r="AJ4010" s="33">
        <v>108.57</v>
      </c>
      <c r="AK4010" s="33">
        <f>MIN(CalcoliFV!$AN$7,CalcoliFV!$AO$7+MAX(0,180-AJ4010)+4)</f>
        <v>110</v>
      </c>
    </row>
    <row r="4011" spans="35:37" x14ac:dyDescent="0.3">
      <c r="AI4011" s="32">
        <f t="shared" si="100"/>
        <v>45458.999999990279</v>
      </c>
      <c r="AJ4011" s="33">
        <v>110.1</v>
      </c>
      <c r="AK4011" s="33">
        <f>MIN(CalcoliFV!$AN$7,CalcoliFV!$AO$7+MAX(0,180-AJ4011)+4)</f>
        <v>110</v>
      </c>
    </row>
    <row r="4012" spans="35:37" x14ac:dyDescent="0.3">
      <c r="AI4012" s="32">
        <f t="shared" si="100"/>
        <v>45459.041666656944</v>
      </c>
      <c r="AJ4012" s="33">
        <v>109</v>
      </c>
      <c r="AK4012" s="33">
        <f>MIN(CalcoliFV!$AN$7,CalcoliFV!$AO$7+MAX(0,180-AJ4012)+4)</f>
        <v>110</v>
      </c>
    </row>
    <row r="4013" spans="35:37" x14ac:dyDescent="0.3">
      <c r="AI4013" s="32">
        <f t="shared" si="100"/>
        <v>45459.083333323608</v>
      </c>
      <c r="AJ4013" s="33">
        <v>97.1</v>
      </c>
      <c r="AK4013" s="33">
        <f>MIN(CalcoliFV!$AN$7,CalcoliFV!$AO$7+MAX(0,180-AJ4013)+4)</f>
        <v>110</v>
      </c>
    </row>
    <row r="4014" spans="35:37" x14ac:dyDescent="0.3">
      <c r="AI4014" s="32">
        <f t="shared" si="100"/>
        <v>45459.124999990272</v>
      </c>
      <c r="AJ4014" s="33">
        <v>100.88</v>
      </c>
      <c r="AK4014" s="33">
        <f>MIN(CalcoliFV!$AN$7,CalcoliFV!$AO$7+MAX(0,180-AJ4014)+4)</f>
        <v>110</v>
      </c>
    </row>
    <row r="4015" spans="35:37" x14ac:dyDescent="0.3">
      <c r="AI4015" s="32">
        <f t="shared" si="100"/>
        <v>45459.166666656936</v>
      </c>
      <c r="AJ4015" s="33">
        <v>90</v>
      </c>
      <c r="AK4015" s="33">
        <f>MIN(CalcoliFV!$AN$7,CalcoliFV!$AO$7+MAX(0,180-AJ4015)+4)</f>
        <v>110</v>
      </c>
    </row>
    <row r="4016" spans="35:37" x14ac:dyDescent="0.3">
      <c r="AI4016" s="32">
        <f t="shared" si="100"/>
        <v>45459.208333323601</v>
      </c>
      <c r="AJ4016" s="33">
        <v>80.599999999999994</v>
      </c>
      <c r="AK4016" s="33">
        <f>MIN(CalcoliFV!$AN$7,CalcoliFV!$AO$7+MAX(0,180-AJ4016)+4)</f>
        <v>110</v>
      </c>
    </row>
    <row r="4017" spans="35:37" x14ac:dyDescent="0.3">
      <c r="AI4017" s="32">
        <f t="shared" si="100"/>
        <v>45459.249999990265</v>
      </c>
      <c r="AJ4017" s="33">
        <v>58.35</v>
      </c>
      <c r="AK4017" s="33">
        <f>MIN(CalcoliFV!$AN$7,CalcoliFV!$AO$7+MAX(0,180-AJ4017)+4)</f>
        <v>110</v>
      </c>
    </row>
    <row r="4018" spans="35:37" x14ac:dyDescent="0.3">
      <c r="AI4018" s="32">
        <f t="shared" si="100"/>
        <v>45459.291666656929</v>
      </c>
      <c r="AJ4018" s="33">
        <v>83.71</v>
      </c>
      <c r="AK4018" s="33">
        <f>MIN(CalcoliFV!$AN$7,CalcoliFV!$AO$7+MAX(0,180-AJ4018)+4)</f>
        <v>110</v>
      </c>
    </row>
    <row r="4019" spans="35:37" x14ac:dyDescent="0.3">
      <c r="AI4019" s="32">
        <f t="shared" si="100"/>
        <v>45459.333333323593</v>
      </c>
      <c r="AJ4019" s="33">
        <v>88.51</v>
      </c>
      <c r="AK4019" s="33">
        <f>MIN(CalcoliFV!$AN$7,CalcoliFV!$AO$7+MAX(0,180-AJ4019)+4)</f>
        <v>110</v>
      </c>
    </row>
    <row r="4020" spans="35:37" x14ac:dyDescent="0.3">
      <c r="AI4020" s="32">
        <f t="shared" si="100"/>
        <v>45459.374999990257</v>
      </c>
      <c r="AJ4020" s="33">
        <v>100</v>
      </c>
      <c r="AK4020" s="33">
        <f>MIN(CalcoliFV!$AN$7,CalcoliFV!$AO$7+MAX(0,180-AJ4020)+4)</f>
        <v>110</v>
      </c>
    </row>
    <row r="4021" spans="35:37" x14ac:dyDescent="0.3">
      <c r="AI4021" s="32">
        <f t="shared" si="100"/>
        <v>45459.416666656922</v>
      </c>
      <c r="AJ4021" s="33">
        <v>83.54</v>
      </c>
      <c r="AK4021" s="33">
        <f>MIN(CalcoliFV!$AN$7,CalcoliFV!$AO$7+MAX(0,180-AJ4021)+4)</f>
        <v>110</v>
      </c>
    </row>
    <row r="4022" spans="35:37" x14ac:dyDescent="0.3">
      <c r="AI4022" s="32">
        <f t="shared" si="100"/>
        <v>45459.458333323586</v>
      </c>
      <c r="AJ4022" s="33">
        <v>80.150000000000006</v>
      </c>
      <c r="AK4022" s="33">
        <f>MIN(CalcoliFV!$AN$7,CalcoliFV!$AO$7+MAX(0,180-AJ4022)+4)</f>
        <v>110</v>
      </c>
    </row>
    <row r="4023" spans="35:37" x14ac:dyDescent="0.3">
      <c r="AI4023" s="32">
        <f t="shared" si="100"/>
        <v>45459.49999999025</v>
      </c>
      <c r="AJ4023" s="33">
        <v>50</v>
      </c>
      <c r="AK4023" s="33">
        <f>MIN(CalcoliFV!$AN$7,CalcoliFV!$AO$7+MAX(0,180-AJ4023)+4)</f>
        <v>110</v>
      </c>
    </row>
    <row r="4024" spans="35:37" x14ac:dyDescent="0.3">
      <c r="AI4024" s="32">
        <f t="shared" si="100"/>
        <v>45459.541666656914</v>
      </c>
      <c r="AJ4024" s="33">
        <v>20</v>
      </c>
      <c r="AK4024" s="33">
        <f>MIN(CalcoliFV!$AN$7,CalcoliFV!$AO$7+MAX(0,180-AJ4024)+4)</f>
        <v>110</v>
      </c>
    </row>
    <row r="4025" spans="35:37" x14ac:dyDescent="0.3">
      <c r="AI4025" s="32">
        <f t="shared" si="100"/>
        <v>45459.583333323579</v>
      </c>
      <c r="AJ4025" s="33">
        <v>9.65</v>
      </c>
      <c r="AK4025" s="33">
        <f>MIN(CalcoliFV!$AN$7,CalcoliFV!$AO$7+MAX(0,180-AJ4025)+4)</f>
        <v>110</v>
      </c>
    </row>
    <row r="4026" spans="35:37" x14ac:dyDescent="0.3">
      <c r="AI4026" s="32">
        <f t="shared" si="100"/>
        <v>45459.624999990243</v>
      </c>
      <c r="AJ4026" s="33">
        <v>10</v>
      </c>
      <c r="AK4026" s="33">
        <f>MIN(CalcoliFV!$AN$7,CalcoliFV!$AO$7+MAX(0,180-AJ4026)+4)</f>
        <v>110</v>
      </c>
    </row>
    <row r="4027" spans="35:37" x14ac:dyDescent="0.3">
      <c r="AI4027" s="32">
        <f t="shared" si="100"/>
        <v>45459.666666656907</v>
      </c>
      <c r="AJ4027" s="33">
        <v>40</v>
      </c>
      <c r="AK4027" s="33">
        <f>MIN(CalcoliFV!$AN$7,CalcoliFV!$AO$7+MAX(0,180-AJ4027)+4)</f>
        <v>110</v>
      </c>
    </row>
    <row r="4028" spans="35:37" x14ac:dyDescent="0.3">
      <c r="AI4028" s="32">
        <f t="shared" si="100"/>
        <v>45459.708333323571</v>
      </c>
      <c r="AJ4028" s="33">
        <v>91.46</v>
      </c>
      <c r="AK4028" s="33">
        <f>MIN(CalcoliFV!$AN$7,CalcoliFV!$AO$7+MAX(0,180-AJ4028)+4)</f>
        <v>110</v>
      </c>
    </row>
    <row r="4029" spans="35:37" x14ac:dyDescent="0.3">
      <c r="AI4029" s="32">
        <f t="shared" si="100"/>
        <v>45459.749999990236</v>
      </c>
      <c r="AJ4029" s="33">
        <v>105.31</v>
      </c>
      <c r="AK4029" s="33">
        <f>MIN(CalcoliFV!$AN$7,CalcoliFV!$AO$7+MAX(0,180-AJ4029)+4)</f>
        <v>110</v>
      </c>
    </row>
    <row r="4030" spans="35:37" x14ac:dyDescent="0.3">
      <c r="AI4030" s="32">
        <f t="shared" si="100"/>
        <v>45459.7916666569</v>
      </c>
      <c r="AJ4030" s="33">
        <v>110.49</v>
      </c>
      <c r="AK4030" s="33">
        <f>MIN(CalcoliFV!$AN$7,CalcoliFV!$AO$7+MAX(0,180-AJ4030)+4)</f>
        <v>110</v>
      </c>
    </row>
    <row r="4031" spans="35:37" x14ac:dyDescent="0.3">
      <c r="AI4031" s="32">
        <f t="shared" si="100"/>
        <v>45459.833333323564</v>
      </c>
      <c r="AJ4031" s="33">
        <v>128.55000000000001</v>
      </c>
      <c r="AK4031" s="33">
        <f>MIN(CalcoliFV!$AN$7,CalcoliFV!$AO$7+MAX(0,180-AJ4031)+4)</f>
        <v>110</v>
      </c>
    </row>
    <row r="4032" spans="35:37" x14ac:dyDescent="0.3">
      <c r="AI4032" s="32">
        <f t="shared" si="100"/>
        <v>45459.874999990228</v>
      </c>
      <c r="AJ4032" s="33">
        <v>128.90667999999999</v>
      </c>
      <c r="AK4032" s="33">
        <f>MIN(CalcoliFV!$AN$7,CalcoliFV!$AO$7+MAX(0,180-AJ4032)+4)</f>
        <v>110</v>
      </c>
    </row>
    <row r="4033" spans="35:37" x14ac:dyDescent="0.3">
      <c r="AI4033" s="32">
        <f t="shared" si="100"/>
        <v>45459.916666656893</v>
      </c>
      <c r="AJ4033" s="33">
        <v>113.1</v>
      </c>
      <c r="AK4033" s="33">
        <f>MIN(CalcoliFV!$AN$7,CalcoliFV!$AO$7+MAX(0,180-AJ4033)+4)</f>
        <v>110</v>
      </c>
    </row>
    <row r="4034" spans="35:37" x14ac:dyDescent="0.3">
      <c r="AI4034" s="32">
        <f t="shared" si="100"/>
        <v>45459.958333323557</v>
      </c>
      <c r="AJ4034" s="33">
        <v>109</v>
      </c>
      <c r="AK4034" s="33">
        <f>MIN(CalcoliFV!$AN$7,CalcoliFV!$AO$7+MAX(0,180-AJ4034)+4)</f>
        <v>110</v>
      </c>
    </row>
    <row r="4035" spans="35:37" x14ac:dyDescent="0.3">
      <c r="AI4035" s="32">
        <f t="shared" si="100"/>
        <v>45459.999999990221</v>
      </c>
      <c r="AJ4035" s="33">
        <v>100.46</v>
      </c>
      <c r="AK4035" s="33">
        <f>MIN(CalcoliFV!$AN$7,CalcoliFV!$AO$7+MAX(0,180-AJ4035)+4)</f>
        <v>110</v>
      </c>
    </row>
    <row r="4036" spans="35:37" x14ac:dyDescent="0.3">
      <c r="AI4036" s="32">
        <f t="shared" si="100"/>
        <v>45460.041666656885</v>
      </c>
      <c r="AJ4036" s="33">
        <v>100.46</v>
      </c>
      <c r="AK4036" s="33">
        <f>MIN(CalcoliFV!$AN$7,CalcoliFV!$AO$7+MAX(0,180-AJ4036)+4)</f>
        <v>110</v>
      </c>
    </row>
    <row r="4037" spans="35:37" x14ac:dyDescent="0.3">
      <c r="AI4037" s="32">
        <f t="shared" ref="AI4037:AI4100" si="101">AI4036+1/24</f>
        <v>45460.08333332355</v>
      </c>
      <c r="AJ4037" s="33">
        <v>87.56</v>
      </c>
      <c r="AK4037" s="33">
        <f>MIN(CalcoliFV!$AN$7,CalcoliFV!$AO$7+MAX(0,180-AJ4037)+4)</f>
        <v>110</v>
      </c>
    </row>
    <row r="4038" spans="35:37" x14ac:dyDescent="0.3">
      <c r="AI4038" s="32">
        <f t="shared" si="101"/>
        <v>45460.124999990214</v>
      </c>
      <c r="AJ4038" s="33">
        <v>87.56</v>
      </c>
      <c r="AK4038" s="33">
        <f>MIN(CalcoliFV!$AN$7,CalcoliFV!$AO$7+MAX(0,180-AJ4038)+4)</f>
        <v>110</v>
      </c>
    </row>
    <row r="4039" spans="35:37" x14ac:dyDescent="0.3">
      <c r="AI4039" s="32">
        <f t="shared" si="101"/>
        <v>45460.166666656878</v>
      </c>
      <c r="AJ4039" s="33">
        <v>90.49</v>
      </c>
      <c r="AK4039" s="33">
        <f>MIN(CalcoliFV!$AN$7,CalcoliFV!$AO$7+MAX(0,180-AJ4039)+4)</f>
        <v>110</v>
      </c>
    </row>
    <row r="4040" spans="35:37" x14ac:dyDescent="0.3">
      <c r="AI4040" s="32">
        <f t="shared" si="101"/>
        <v>45460.208333323542</v>
      </c>
      <c r="AJ4040" s="33">
        <v>99</v>
      </c>
      <c r="AK4040" s="33">
        <f>MIN(CalcoliFV!$AN$7,CalcoliFV!$AO$7+MAX(0,180-AJ4040)+4)</f>
        <v>110</v>
      </c>
    </row>
    <row r="4041" spans="35:37" x14ac:dyDescent="0.3">
      <c r="AI4041" s="32">
        <f t="shared" si="101"/>
        <v>45460.249999990207</v>
      </c>
      <c r="AJ4041" s="33">
        <v>115</v>
      </c>
      <c r="AK4041" s="33">
        <f>MIN(CalcoliFV!$AN$7,CalcoliFV!$AO$7+MAX(0,180-AJ4041)+4)</f>
        <v>110</v>
      </c>
    </row>
    <row r="4042" spans="35:37" x14ac:dyDescent="0.3">
      <c r="AI4042" s="32">
        <f t="shared" si="101"/>
        <v>45460.291666656871</v>
      </c>
      <c r="AJ4042" s="33">
        <v>136.43</v>
      </c>
      <c r="AK4042" s="33">
        <f>MIN(CalcoliFV!$AN$7,CalcoliFV!$AO$7+MAX(0,180-AJ4042)+4)</f>
        <v>110</v>
      </c>
    </row>
    <row r="4043" spans="35:37" x14ac:dyDescent="0.3">
      <c r="AI4043" s="32">
        <f t="shared" si="101"/>
        <v>45460.333333323535</v>
      </c>
      <c r="AJ4043" s="33">
        <v>137.31</v>
      </c>
      <c r="AK4043" s="33">
        <f>MIN(CalcoliFV!$AN$7,CalcoliFV!$AO$7+MAX(0,180-AJ4043)+4)</f>
        <v>110</v>
      </c>
    </row>
    <row r="4044" spans="35:37" x14ac:dyDescent="0.3">
      <c r="AI4044" s="32">
        <f t="shared" si="101"/>
        <v>45460.374999990199</v>
      </c>
      <c r="AJ4044" s="33">
        <v>121.47</v>
      </c>
      <c r="AK4044" s="33">
        <f>MIN(CalcoliFV!$AN$7,CalcoliFV!$AO$7+MAX(0,180-AJ4044)+4)</f>
        <v>110</v>
      </c>
    </row>
    <row r="4045" spans="35:37" x14ac:dyDescent="0.3">
      <c r="AI4045" s="32">
        <f t="shared" si="101"/>
        <v>45460.416666656864</v>
      </c>
      <c r="AJ4045" s="33">
        <v>111.19</v>
      </c>
      <c r="AK4045" s="33">
        <f>MIN(CalcoliFV!$AN$7,CalcoliFV!$AO$7+MAX(0,180-AJ4045)+4)</f>
        <v>110</v>
      </c>
    </row>
    <row r="4046" spans="35:37" x14ac:dyDescent="0.3">
      <c r="AI4046" s="32">
        <f t="shared" si="101"/>
        <v>45460.458333323528</v>
      </c>
      <c r="AJ4046" s="33">
        <v>108.83</v>
      </c>
      <c r="AK4046" s="33">
        <f>MIN(CalcoliFV!$AN$7,CalcoliFV!$AO$7+MAX(0,180-AJ4046)+4)</f>
        <v>110</v>
      </c>
    </row>
    <row r="4047" spans="35:37" x14ac:dyDescent="0.3">
      <c r="AI4047" s="32">
        <f t="shared" si="101"/>
        <v>45460.499999990192</v>
      </c>
      <c r="AJ4047" s="33">
        <v>97.1</v>
      </c>
      <c r="AK4047" s="33">
        <f>MIN(CalcoliFV!$AN$7,CalcoliFV!$AO$7+MAX(0,180-AJ4047)+4)</f>
        <v>110</v>
      </c>
    </row>
    <row r="4048" spans="35:37" x14ac:dyDescent="0.3">
      <c r="AI4048" s="32">
        <f t="shared" si="101"/>
        <v>45460.541666656856</v>
      </c>
      <c r="AJ4048" s="33">
        <v>97.1</v>
      </c>
      <c r="AK4048" s="33">
        <f>MIN(CalcoliFV!$AN$7,CalcoliFV!$AO$7+MAX(0,180-AJ4048)+4)</f>
        <v>110</v>
      </c>
    </row>
    <row r="4049" spans="35:37" x14ac:dyDescent="0.3">
      <c r="AI4049" s="32">
        <f t="shared" si="101"/>
        <v>45460.58333332352</v>
      </c>
      <c r="AJ4049" s="33">
        <v>111</v>
      </c>
      <c r="AK4049" s="33">
        <f>MIN(CalcoliFV!$AN$7,CalcoliFV!$AO$7+MAX(0,180-AJ4049)+4)</f>
        <v>110</v>
      </c>
    </row>
    <row r="4050" spans="35:37" x14ac:dyDescent="0.3">
      <c r="AI4050" s="32">
        <f t="shared" si="101"/>
        <v>45460.624999990185</v>
      </c>
      <c r="AJ4050" s="33">
        <v>111.97</v>
      </c>
      <c r="AK4050" s="33">
        <f>MIN(CalcoliFV!$AN$7,CalcoliFV!$AO$7+MAX(0,180-AJ4050)+4)</f>
        <v>110</v>
      </c>
    </row>
    <row r="4051" spans="35:37" x14ac:dyDescent="0.3">
      <c r="AI4051" s="32">
        <f t="shared" si="101"/>
        <v>45460.666666656849</v>
      </c>
      <c r="AJ4051" s="33">
        <v>113.82</v>
      </c>
      <c r="AK4051" s="33">
        <f>MIN(CalcoliFV!$AN$7,CalcoliFV!$AO$7+MAX(0,180-AJ4051)+4)</f>
        <v>110</v>
      </c>
    </row>
    <row r="4052" spans="35:37" x14ac:dyDescent="0.3">
      <c r="AI4052" s="32">
        <f t="shared" si="101"/>
        <v>45460.708333323513</v>
      </c>
      <c r="AJ4052" s="33">
        <v>114.17</v>
      </c>
      <c r="AK4052" s="33">
        <f>MIN(CalcoliFV!$AN$7,CalcoliFV!$AO$7+MAX(0,180-AJ4052)+4)</f>
        <v>110</v>
      </c>
    </row>
    <row r="4053" spans="35:37" x14ac:dyDescent="0.3">
      <c r="AI4053" s="32">
        <f t="shared" si="101"/>
        <v>45460.749999990177</v>
      </c>
      <c r="AJ4053" s="33">
        <v>126.3</v>
      </c>
      <c r="AK4053" s="33">
        <f>MIN(CalcoliFV!$AN$7,CalcoliFV!$AO$7+MAX(0,180-AJ4053)+4)</f>
        <v>110</v>
      </c>
    </row>
    <row r="4054" spans="35:37" x14ac:dyDescent="0.3">
      <c r="AI4054" s="32">
        <f t="shared" si="101"/>
        <v>45460.791666656842</v>
      </c>
      <c r="AJ4054" s="33">
        <v>160</v>
      </c>
      <c r="AK4054" s="33">
        <f>MIN(CalcoliFV!$AN$7,CalcoliFV!$AO$7+MAX(0,180-AJ4054)+4)</f>
        <v>94</v>
      </c>
    </row>
    <row r="4055" spans="35:37" x14ac:dyDescent="0.3">
      <c r="AI4055" s="32">
        <f t="shared" si="101"/>
        <v>45460.833333323506</v>
      </c>
      <c r="AJ4055" s="33">
        <v>165</v>
      </c>
      <c r="AK4055" s="33">
        <f>MIN(CalcoliFV!$AN$7,CalcoliFV!$AO$7+MAX(0,180-AJ4055)+4)</f>
        <v>89</v>
      </c>
    </row>
    <row r="4056" spans="35:37" x14ac:dyDescent="0.3">
      <c r="AI4056" s="32">
        <f t="shared" si="101"/>
        <v>45460.87499999017</v>
      </c>
      <c r="AJ4056" s="33">
        <v>179.84734</v>
      </c>
      <c r="AK4056" s="33">
        <f>MIN(CalcoliFV!$AN$7,CalcoliFV!$AO$7+MAX(0,180-AJ4056)+4)</f>
        <v>74.152659999999997</v>
      </c>
    </row>
    <row r="4057" spans="35:37" x14ac:dyDescent="0.3">
      <c r="AI4057" s="32">
        <f t="shared" si="101"/>
        <v>45460.916666656834</v>
      </c>
      <c r="AJ4057" s="33">
        <v>152.12</v>
      </c>
      <c r="AK4057" s="33">
        <f>MIN(CalcoliFV!$AN$7,CalcoliFV!$AO$7+MAX(0,180-AJ4057)+4)</f>
        <v>101.88</v>
      </c>
    </row>
    <row r="4058" spans="35:37" x14ac:dyDescent="0.3">
      <c r="AI4058" s="32">
        <f t="shared" si="101"/>
        <v>45460.958333323499</v>
      </c>
      <c r="AJ4058" s="33">
        <v>115.14</v>
      </c>
      <c r="AK4058" s="33">
        <f>MIN(CalcoliFV!$AN$7,CalcoliFV!$AO$7+MAX(0,180-AJ4058)+4)</f>
        <v>110</v>
      </c>
    </row>
    <row r="4059" spans="35:37" x14ac:dyDescent="0.3">
      <c r="AI4059" s="32">
        <f t="shared" si="101"/>
        <v>45460.999999990163</v>
      </c>
      <c r="AJ4059" s="33">
        <v>110.03</v>
      </c>
      <c r="AK4059" s="33">
        <f>MIN(CalcoliFV!$AN$7,CalcoliFV!$AO$7+MAX(0,180-AJ4059)+4)</f>
        <v>110</v>
      </c>
    </row>
    <row r="4060" spans="35:37" x14ac:dyDescent="0.3">
      <c r="AI4060" s="32">
        <f t="shared" si="101"/>
        <v>45461.041666656827</v>
      </c>
      <c r="AJ4060" s="33">
        <v>106.45</v>
      </c>
      <c r="AK4060" s="33">
        <f>MIN(CalcoliFV!$AN$7,CalcoliFV!$AO$7+MAX(0,180-AJ4060)+4)</f>
        <v>110</v>
      </c>
    </row>
    <row r="4061" spans="35:37" x14ac:dyDescent="0.3">
      <c r="AI4061" s="32">
        <f t="shared" si="101"/>
        <v>45461.083333323491</v>
      </c>
      <c r="AJ4061" s="33">
        <v>100.1</v>
      </c>
      <c r="AK4061" s="33">
        <f>MIN(CalcoliFV!$AN$7,CalcoliFV!$AO$7+MAX(0,180-AJ4061)+4)</f>
        <v>110</v>
      </c>
    </row>
    <row r="4062" spans="35:37" x14ac:dyDescent="0.3">
      <c r="AI4062" s="32">
        <f t="shared" si="101"/>
        <v>45461.124999990156</v>
      </c>
      <c r="AJ4062" s="33">
        <v>100</v>
      </c>
      <c r="AK4062" s="33">
        <f>MIN(CalcoliFV!$AN$7,CalcoliFV!$AO$7+MAX(0,180-AJ4062)+4)</f>
        <v>110</v>
      </c>
    </row>
    <row r="4063" spans="35:37" x14ac:dyDescent="0.3">
      <c r="AI4063" s="32">
        <f t="shared" si="101"/>
        <v>45461.16666665682</v>
      </c>
      <c r="AJ4063" s="33">
        <v>98.51</v>
      </c>
      <c r="AK4063" s="33">
        <f>MIN(CalcoliFV!$AN$7,CalcoliFV!$AO$7+MAX(0,180-AJ4063)+4)</f>
        <v>110</v>
      </c>
    </row>
    <row r="4064" spans="35:37" x14ac:dyDescent="0.3">
      <c r="AI4064" s="32">
        <f t="shared" si="101"/>
        <v>45461.208333323484</v>
      </c>
      <c r="AJ4064" s="33">
        <v>105.75</v>
      </c>
      <c r="AK4064" s="33">
        <f>MIN(CalcoliFV!$AN$7,CalcoliFV!$AO$7+MAX(0,180-AJ4064)+4)</f>
        <v>110</v>
      </c>
    </row>
    <row r="4065" spans="35:37" x14ac:dyDescent="0.3">
      <c r="AI4065" s="32">
        <f t="shared" si="101"/>
        <v>45461.249999990148</v>
      </c>
      <c r="AJ4065" s="33">
        <v>111.21</v>
      </c>
      <c r="AK4065" s="33">
        <f>MIN(CalcoliFV!$AN$7,CalcoliFV!$AO$7+MAX(0,180-AJ4065)+4)</f>
        <v>110</v>
      </c>
    </row>
    <row r="4066" spans="35:37" x14ac:dyDescent="0.3">
      <c r="AI4066" s="32">
        <f t="shared" si="101"/>
        <v>45461.291666656813</v>
      </c>
      <c r="AJ4066" s="33">
        <v>123.12</v>
      </c>
      <c r="AK4066" s="33">
        <f>MIN(CalcoliFV!$AN$7,CalcoliFV!$AO$7+MAX(0,180-AJ4066)+4)</f>
        <v>110</v>
      </c>
    </row>
    <row r="4067" spans="35:37" x14ac:dyDescent="0.3">
      <c r="AI4067" s="32">
        <f t="shared" si="101"/>
        <v>45461.333333323477</v>
      </c>
      <c r="AJ4067" s="33">
        <v>115</v>
      </c>
      <c r="AK4067" s="33">
        <f>MIN(CalcoliFV!$AN$7,CalcoliFV!$AO$7+MAX(0,180-AJ4067)+4)</f>
        <v>110</v>
      </c>
    </row>
    <row r="4068" spans="35:37" x14ac:dyDescent="0.3">
      <c r="AI4068" s="32">
        <f t="shared" si="101"/>
        <v>45461.374999990141</v>
      </c>
      <c r="AJ4068" s="33">
        <v>110.03</v>
      </c>
      <c r="AK4068" s="33">
        <f>MIN(CalcoliFV!$AN$7,CalcoliFV!$AO$7+MAX(0,180-AJ4068)+4)</f>
        <v>110</v>
      </c>
    </row>
    <row r="4069" spans="35:37" x14ac:dyDescent="0.3">
      <c r="AI4069" s="32">
        <f t="shared" si="101"/>
        <v>45461.416666656805</v>
      </c>
      <c r="AJ4069" s="33">
        <v>101</v>
      </c>
      <c r="AK4069" s="33">
        <f>MIN(CalcoliFV!$AN$7,CalcoliFV!$AO$7+MAX(0,180-AJ4069)+4)</f>
        <v>110</v>
      </c>
    </row>
    <row r="4070" spans="35:37" x14ac:dyDescent="0.3">
      <c r="AI4070" s="32">
        <f t="shared" si="101"/>
        <v>45461.45833332347</v>
      </c>
      <c r="AJ4070" s="33">
        <v>96.12</v>
      </c>
      <c r="AK4070" s="33">
        <f>MIN(CalcoliFV!$AN$7,CalcoliFV!$AO$7+MAX(0,180-AJ4070)+4)</f>
        <v>110</v>
      </c>
    </row>
    <row r="4071" spans="35:37" x14ac:dyDescent="0.3">
      <c r="AI4071" s="32">
        <f t="shared" si="101"/>
        <v>45461.499999990134</v>
      </c>
      <c r="AJ4071" s="33">
        <v>80</v>
      </c>
      <c r="AK4071" s="33">
        <f>MIN(CalcoliFV!$AN$7,CalcoliFV!$AO$7+MAX(0,180-AJ4071)+4)</f>
        <v>110</v>
      </c>
    </row>
    <row r="4072" spans="35:37" x14ac:dyDescent="0.3">
      <c r="AI4072" s="32">
        <f t="shared" si="101"/>
        <v>45461.541666656798</v>
      </c>
      <c r="AJ4072" s="33">
        <v>83.7</v>
      </c>
      <c r="AK4072" s="33">
        <f>MIN(CalcoliFV!$AN$7,CalcoliFV!$AO$7+MAX(0,180-AJ4072)+4)</f>
        <v>110</v>
      </c>
    </row>
    <row r="4073" spans="35:37" x14ac:dyDescent="0.3">
      <c r="AI4073" s="32">
        <f t="shared" si="101"/>
        <v>45461.583333323462</v>
      </c>
      <c r="AJ4073" s="33">
        <v>93.4</v>
      </c>
      <c r="AK4073" s="33">
        <f>MIN(CalcoliFV!$AN$7,CalcoliFV!$AO$7+MAX(0,180-AJ4073)+4)</f>
        <v>110</v>
      </c>
    </row>
    <row r="4074" spans="35:37" x14ac:dyDescent="0.3">
      <c r="AI4074" s="32">
        <f t="shared" si="101"/>
        <v>45461.624999990127</v>
      </c>
      <c r="AJ4074" s="33">
        <v>100</v>
      </c>
      <c r="AK4074" s="33">
        <f>MIN(CalcoliFV!$AN$7,CalcoliFV!$AO$7+MAX(0,180-AJ4074)+4)</f>
        <v>110</v>
      </c>
    </row>
    <row r="4075" spans="35:37" x14ac:dyDescent="0.3">
      <c r="AI4075" s="32">
        <f t="shared" si="101"/>
        <v>45461.666666656791</v>
      </c>
      <c r="AJ4075" s="33">
        <v>101.93</v>
      </c>
      <c r="AK4075" s="33">
        <f>MIN(CalcoliFV!$AN$7,CalcoliFV!$AO$7+MAX(0,180-AJ4075)+4)</f>
        <v>110</v>
      </c>
    </row>
    <row r="4076" spans="35:37" x14ac:dyDescent="0.3">
      <c r="AI4076" s="32">
        <f t="shared" si="101"/>
        <v>45461.708333323455</v>
      </c>
      <c r="AJ4076" s="33">
        <v>110.03</v>
      </c>
      <c r="AK4076" s="33">
        <f>MIN(CalcoliFV!$AN$7,CalcoliFV!$AO$7+MAX(0,180-AJ4076)+4)</f>
        <v>110</v>
      </c>
    </row>
    <row r="4077" spans="35:37" x14ac:dyDescent="0.3">
      <c r="AI4077" s="32">
        <f t="shared" si="101"/>
        <v>45461.749999990119</v>
      </c>
      <c r="AJ4077" s="33">
        <v>116.93</v>
      </c>
      <c r="AK4077" s="33">
        <f>MIN(CalcoliFV!$AN$7,CalcoliFV!$AO$7+MAX(0,180-AJ4077)+4)</f>
        <v>110</v>
      </c>
    </row>
    <row r="4078" spans="35:37" x14ac:dyDescent="0.3">
      <c r="AI4078" s="32">
        <f t="shared" si="101"/>
        <v>45461.791666656783</v>
      </c>
      <c r="AJ4078" s="33">
        <v>141.87</v>
      </c>
      <c r="AK4078" s="33">
        <f>MIN(CalcoliFV!$AN$7,CalcoliFV!$AO$7+MAX(0,180-AJ4078)+4)</f>
        <v>110</v>
      </c>
    </row>
    <row r="4079" spans="35:37" x14ac:dyDescent="0.3">
      <c r="AI4079" s="32">
        <f t="shared" si="101"/>
        <v>45461.833333323448</v>
      </c>
      <c r="AJ4079" s="33">
        <v>150.55000000000001</v>
      </c>
      <c r="AK4079" s="33">
        <f>MIN(CalcoliFV!$AN$7,CalcoliFV!$AO$7+MAX(0,180-AJ4079)+4)</f>
        <v>103.44999999999999</v>
      </c>
    </row>
    <row r="4080" spans="35:37" x14ac:dyDescent="0.3">
      <c r="AI4080" s="32">
        <f t="shared" si="101"/>
        <v>45461.874999990112</v>
      </c>
      <c r="AJ4080" s="33">
        <v>141.87</v>
      </c>
      <c r="AK4080" s="33">
        <f>MIN(CalcoliFV!$AN$7,CalcoliFV!$AO$7+MAX(0,180-AJ4080)+4)</f>
        <v>110</v>
      </c>
    </row>
    <row r="4081" spans="35:37" x14ac:dyDescent="0.3">
      <c r="AI4081" s="32">
        <f t="shared" si="101"/>
        <v>45461.916666656776</v>
      </c>
      <c r="AJ4081" s="33">
        <v>115</v>
      </c>
      <c r="AK4081" s="33">
        <f>MIN(CalcoliFV!$AN$7,CalcoliFV!$AO$7+MAX(0,180-AJ4081)+4)</f>
        <v>110</v>
      </c>
    </row>
    <row r="4082" spans="35:37" x14ac:dyDescent="0.3">
      <c r="AI4082" s="32">
        <f t="shared" si="101"/>
        <v>45461.95833332344</v>
      </c>
      <c r="AJ4082" s="33">
        <v>110.03</v>
      </c>
      <c r="AK4082" s="33">
        <f>MIN(CalcoliFV!$AN$7,CalcoliFV!$AO$7+MAX(0,180-AJ4082)+4)</f>
        <v>110</v>
      </c>
    </row>
    <row r="4083" spans="35:37" x14ac:dyDescent="0.3">
      <c r="AI4083" s="32">
        <f t="shared" si="101"/>
        <v>45461.999999990105</v>
      </c>
      <c r="AJ4083" s="33">
        <v>109.81</v>
      </c>
      <c r="AK4083" s="33">
        <f>MIN(CalcoliFV!$AN$7,CalcoliFV!$AO$7+MAX(0,180-AJ4083)+4)</f>
        <v>110</v>
      </c>
    </row>
    <row r="4084" spans="35:37" x14ac:dyDescent="0.3">
      <c r="AI4084" s="32">
        <f t="shared" si="101"/>
        <v>45462.041666656769</v>
      </c>
      <c r="AJ4084" s="33">
        <v>107.53</v>
      </c>
      <c r="AK4084" s="33">
        <f>MIN(CalcoliFV!$AN$7,CalcoliFV!$AO$7+MAX(0,180-AJ4084)+4)</f>
        <v>110</v>
      </c>
    </row>
    <row r="4085" spans="35:37" x14ac:dyDescent="0.3">
      <c r="AI4085" s="32">
        <f t="shared" si="101"/>
        <v>45462.083333323433</v>
      </c>
      <c r="AJ4085" s="33">
        <v>104.17</v>
      </c>
      <c r="AK4085" s="33">
        <f>MIN(CalcoliFV!$AN$7,CalcoliFV!$AO$7+MAX(0,180-AJ4085)+4)</f>
        <v>110</v>
      </c>
    </row>
    <row r="4086" spans="35:37" x14ac:dyDescent="0.3">
      <c r="AI4086" s="32">
        <f t="shared" si="101"/>
        <v>45462.124999990097</v>
      </c>
      <c r="AJ4086" s="33">
        <v>100.1</v>
      </c>
      <c r="AK4086" s="33">
        <f>MIN(CalcoliFV!$AN$7,CalcoliFV!$AO$7+MAX(0,180-AJ4086)+4)</f>
        <v>110</v>
      </c>
    </row>
    <row r="4087" spans="35:37" x14ac:dyDescent="0.3">
      <c r="AI4087" s="32">
        <f t="shared" si="101"/>
        <v>45462.166666656762</v>
      </c>
      <c r="AJ4087" s="33">
        <v>99.6</v>
      </c>
      <c r="AK4087" s="33">
        <f>MIN(CalcoliFV!$AN$7,CalcoliFV!$AO$7+MAX(0,180-AJ4087)+4)</f>
        <v>110</v>
      </c>
    </row>
    <row r="4088" spans="35:37" x14ac:dyDescent="0.3">
      <c r="AI4088" s="32">
        <f t="shared" si="101"/>
        <v>45462.208333323426</v>
      </c>
      <c r="AJ4088" s="33">
        <v>102.5</v>
      </c>
      <c r="AK4088" s="33">
        <f>MIN(CalcoliFV!$AN$7,CalcoliFV!$AO$7+MAX(0,180-AJ4088)+4)</f>
        <v>110</v>
      </c>
    </row>
    <row r="4089" spans="35:37" x14ac:dyDescent="0.3">
      <c r="AI4089" s="32">
        <f t="shared" si="101"/>
        <v>45462.24999999009</v>
      </c>
      <c r="AJ4089" s="33">
        <v>110.57</v>
      </c>
      <c r="AK4089" s="33">
        <f>MIN(CalcoliFV!$AN$7,CalcoliFV!$AO$7+MAX(0,180-AJ4089)+4)</f>
        <v>110</v>
      </c>
    </row>
    <row r="4090" spans="35:37" x14ac:dyDescent="0.3">
      <c r="AI4090" s="32">
        <f t="shared" si="101"/>
        <v>45462.291666656754</v>
      </c>
      <c r="AJ4090" s="33">
        <v>113.98</v>
      </c>
      <c r="AK4090" s="33">
        <f>MIN(CalcoliFV!$AN$7,CalcoliFV!$AO$7+MAX(0,180-AJ4090)+4)</f>
        <v>110</v>
      </c>
    </row>
    <row r="4091" spans="35:37" x14ac:dyDescent="0.3">
      <c r="AI4091" s="32">
        <f t="shared" si="101"/>
        <v>45462.333333323419</v>
      </c>
      <c r="AJ4091" s="33">
        <v>114.59</v>
      </c>
      <c r="AK4091" s="33">
        <f>MIN(CalcoliFV!$AN$7,CalcoliFV!$AO$7+MAX(0,180-AJ4091)+4)</f>
        <v>110</v>
      </c>
    </row>
    <row r="4092" spans="35:37" x14ac:dyDescent="0.3">
      <c r="AI4092" s="32">
        <f t="shared" si="101"/>
        <v>45462.374999990083</v>
      </c>
      <c r="AJ4092" s="33">
        <v>111.82</v>
      </c>
      <c r="AK4092" s="33">
        <f>MIN(CalcoliFV!$AN$7,CalcoliFV!$AO$7+MAX(0,180-AJ4092)+4)</f>
        <v>110</v>
      </c>
    </row>
    <row r="4093" spans="35:37" x14ac:dyDescent="0.3">
      <c r="AI4093" s="32">
        <f t="shared" si="101"/>
        <v>45462.416666656747</v>
      </c>
      <c r="AJ4093" s="33">
        <v>108.45</v>
      </c>
      <c r="AK4093" s="33">
        <f>MIN(CalcoliFV!$AN$7,CalcoliFV!$AO$7+MAX(0,180-AJ4093)+4)</f>
        <v>110</v>
      </c>
    </row>
    <row r="4094" spans="35:37" x14ac:dyDescent="0.3">
      <c r="AI4094" s="32">
        <f t="shared" si="101"/>
        <v>45462.458333323411</v>
      </c>
      <c r="AJ4094" s="33">
        <v>100.25</v>
      </c>
      <c r="AK4094" s="33">
        <f>MIN(CalcoliFV!$AN$7,CalcoliFV!$AO$7+MAX(0,180-AJ4094)+4)</f>
        <v>110</v>
      </c>
    </row>
    <row r="4095" spans="35:37" x14ac:dyDescent="0.3">
      <c r="AI4095" s="32">
        <f t="shared" si="101"/>
        <v>45462.499999990076</v>
      </c>
      <c r="AJ4095" s="33">
        <v>89.25</v>
      </c>
      <c r="AK4095" s="33">
        <f>MIN(CalcoliFV!$AN$7,CalcoliFV!$AO$7+MAX(0,180-AJ4095)+4)</f>
        <v>110</v>
      </c>
    </row>
    <row r="4096" spans="35:37" x14ac:dyDescent="0.3">
      <c r="AI4096" s="32">
        <f t="shared" si="101"/>
        <v>45462.54166665674</v>
      </c>
      <c r="AJ4096" s="33">
        <v>90</v>
      </c>
      <c r="AK4096" s="33">
        <f>MIN(CalcoliFV!$AN$7,CalcoliFV!$AO$7+MAX(0,180-AJ4096)+4)</f>
        <v>110</v>
      </c>
    </row>
    <row r="4097" spans="35:37" x14ac:dyDescent="0.3">
      <c r="AI4097" s="32">
        <f t="shared" si="101"/>
        <v>45462.583333323404</v>
      </c>
      <c r="AJ4097" s="33">
        <v>100.1</v>
      </c>
      <c r="AK4097" s="33">
        <f>MIN(CalcoliFV!$AN$7,CalcoliFV!$AO$7+MAX(0,180-AJ4097)+4)</f>
        <v>110</v>
      </c>
    </row>
    <row r="4098" spans="35:37" x14ac:dyDescent="0.3">
      <c r="AI4098" s="32">
        <f t="shared" si="101"/>
        <v>45462.624999990068</v>
      </c>
      <c r="AJ4098" s="33">
        <v>108.45</v>
      </c>
      <c r="AK4098" s="33">
        <f>MIN(CalcoliFV!$AN$7,CalcoliFV!$AO$7+MAX(0,180-AJ4098)+4)</f>
        <v>110</v>
      </c>
    </row>
    <row r="4099" spans="35:37" x14ac:dyDescent="0.3">
      <c r="AI4099" s="32">
        <f t="shared" si="101"/>
        <v>45462.666666656733</v>
      </c>
      <c r="AJ4099" s="33">
        <v>110</v>
      </c>
      <c r="AK4099" s="33">
        <f>MIN(CalcoliFV!$AN$7,CalcoliFV!$AO$7+MAX(0,180-AJ4099)+4)</f>
        <v>110</v>
      </c>
    </row>
    <row r="4100" spans="35:37" x14ac:dyDescent="0.3">
      <c r="AI4100" s="32">
        <f t="shared" si="101"/>
        <v>45462.708333323397</v>
      </c>
      <c r="AJ4100" s="33">
        <v>111.85</v>
      </c>
      <c r="AK4100" s="33">
        <f>MIN(CalcoliFV!$AN$7,CalcoliFV!$AO$7+MAX(0,180-AJ4100)+4)</f>
        <v>110</v>
      </c>
    </row>
    <row r="4101" spans="35:37" x14ac:dyDescent="0.3">
      <c r="AI4101" s="32">
        <f t="shared" ref="AI4101:AI4164" si="102">AI4100+1/24</f>
        <v>45462.749999990061</v>
      </c>
      <c r="AJ4101" s="33">
        <v>115</v>
      </c>
      <c r="AK4101" s="33">
        <f>MIN(CalcoliFV!$AN$7,CalcoliFV!$AO$7+MAX(0,180-AJ4101)+4)</f>
        <v>110</v>
      </c>
    </row>
    <row r="4102" spans="35:37" x14ac:dyDescent="0.3">
      <c r="AI4102" s="32">
        <f t="shared" si="102"/>
        <v>45462.791666656725</v>
      </c>
      <c r="AJ4102" s="33">
        <v>155</v>
      </c>
      <c r="AK4102" s="33">
        <f>MIN(CalcoliFV!$AN$7,CalcoliFV!$AO$7+MAX(0,180-AJ4102)+4)</f>
        <v>99</v>
      </c>
    </row>
    <row r="4103" spans="35:37" x14ac:dyDescent="0.3">
      <c r="AI4103" s="32">
        <f t="shared" si="102"/>
        <v>45462.83333332339</v>
      </c>
      <c r="AJ4103" s="33">
        <v>155</v>
      </c>
      <c r="AK4103" s="33">
        <f>MIN(CalcoliFV!$AN$7,CalcoliFV!$AO$7+MAX(0,180-AJ4103)+4)</f>
        <v>99</v>
      </c>
    </row>
    <row r="4104" spans="35:37" x14ac:dyDescent="0.3">
      <c r="AI4104" s="32">
        <f t="shared" si="102"/>
        <v>45462.874999990054</v>
      </c>
      <c r="AJ4104" s="33">
        <v>150.93</v>
      </c>
      <c r="AK4104" s="33">
        <f>MIN(CalcoliFV!$AN$7,CalcoliFV!$AO$7+MAX(0,180-AJ4104)+4)</f>
        <v>103.07</v>
      </c>
    </row>
    <row r="4105" spans="35:37" x14ac:dyDescent="0.3">
      <c r="AI4105" s="32">
        <f t="shared" si="102"/>
        <v>45462.916666656718</v>
      </c>
      <c r="AJ4105" s="33">
        <v>114.5</v>
      </c>
      <c r="AK4105" s="33">
        <f>MIN(CalcoliFV!$AN$7,CalcoliFV!$AO$7+MAX(0,180-AJ4105)+4)</f>
        <v>110</v>
      </c>
    </row>
    <row r="4106" spans="35:37" x14ac:dyDescent="0.3">
      <c r="AI4106" s="32">
        <f t="shared" si="102"/>
        <v>45462.958333323382</v>
      </c>
      <c r="AJ4106" s="33">
        <v>109.75</v>
      </c>
      <c r="AK4106" s="33">
        <f>MIN(CalcoliFV!$AN$7,CalcoliFV!$AO$7+MAX(0,180-AJ4106)+4)</f>
        <v>110</v>
      </c>
    </row>
    <row r="4107" spans="35:37" x14ac:dyDescent="0.3">
      <c r="AI4107" s="32">
        <f t="shared" si="102"/>
        <v>45462.999999990046</v>
      </c>
      <c r="AJ4107" s="33">
        <v>110</v>
      </c>
      <c r="AK4107" s="33">
        <f>MIN(CalcoliFV!$AN$7,CalcoliFV!$AO$7+MAX(0,180-AJ4107)+4)</f>
        <v>110</v>
      </c>
    </row>
    <row r="4108" spans="35:37" x14ac:dyDescent="0.3">
      <c r="AI4108" s="32">
        <f t="shared" si="102"/>
        <v>45463.041666656711</v>
      </c>
      <c r="AJ4108" s="33">
        <v>110</v>
      </c>
      <c r="AK4108" s="33">
        <f>MIN(CalcoliFV!$AN$7,CalcoliFV!$AO$7+MAX(0,180-AJ4108)+4)</f>
        <v>110</v>
      </c>
    </row>
    <row r="4109" spans="35:37" x14ac:dyDescent="0.3">
      <c r="AI4109" s="32">
        <f t="shared" si="102"/>
        <v>45463.083333323375</v>
      </c>
      <c r="AJ4109" s="33">
        <v>108.44</v>
      </c>
      <c r="AK4109" s="33">
        <f>MIN(CalcoliFV!$AN$7,CalcoliFV!$AO$7+MAX(0,180-AJ4109)+4)</f>
        <v>110</v>
      </c>
    </row>
    <row r="4110" spans="35:37" x14ac:dyDescent="0.3">
      <c r="AI4110" s="32">
        <f t="shared" si="102"/>
        <v>45463.124999990039</v>
      </c>
      <c r="AJ4110" s="33">
        <v>108.44</v>
      </c>
      <c r="AK4110" s="33">
        <f>MIN(CalcoliFV!$AN$7,CalcoliFV!$AO$7+MAX(0,180-AJ4110)+4)</f>
        <v>110</v>
      </c>
    </row>
    <row r="4111" spans="35:37" x14ac:dyDescent="0.3">
      <c r="AI4111" s="32">
        <f t="shared" si="102"/>
        <v>45463.166666656703</v>
      </c>
      <c r="AJ4111" s="33">
        <v>107</v>
      </c>
      <c r="AK4111" s="33">
        <f>MIN(CalcoliFV!$AN$7,CalcoliFV!$AO$7+MAX(0,180-AJ4111)+4)</f>
        <v>110</v>
      </c>
    </row>
    <row r="4112" spans="35:37" x14ac:dyDescent="0.3">
      <c r="AI4112" s="32">
        <f t="shared" si="102"/>
        <v>45463.208333323368</v>
      </c>
      <c r="AJ4112" s="33">
        <v>108.44</v>
      </c>
      <c r="AK4112" s="33">
        <f>MIN(CalcoliFV!$AN$7,CalcoliFV!$AO$7+MAX(0,180-AJ4112)+4)</f>
        <v>110</v>
      </c>
    </row>
    <row r="4113" spans="35:37" x14ac:dyDescent="0.3">
      <c r="AI4113" s="32">
        <f t="shared" si="102"/>
        <v>45463.249999990032</v>
      </c>
      <c r="AJ4113" s="33">
        <v>113.65</v>
      </c>
      <c r="AK4113" s="33">
        <f>MIN(CalcoliFV!$AN$7,CalcoliFV!$AO$7+MAX(0,180-AJ4113)+4)</f>
        <v>110</v>
      </c>
    </row>
    <row r="4114" spans="35:37" x14ac:dyDescent="0.3">
      <c r="AI4114" s="32">
        <f t="shared" si="102"/>
        <v>45463.291666656696</v>
      </c>
      <c r="AJ4114" s="33">
        <v>114</v>
      </c>
      <c r="AK4114" s="33">
        <f>MIN(CalcoliFV!$AN$7,CalcoliFV!$AO$7+MAX(0,180-AJ4114)+4)</f>
        <v>110</v>
      </c>
    </row>
    <row r="4115" spans="35:37" x14ac:dyDescent="0.3">
      <c r="AI4115" s="32">
        <f t="shared" si="102"/>
        <v>45463.33333332336</v>
      </c>
      <c r="AJ4115" s="33">
        <v>117.42</v>
      </c>
      <c r="AK4115" s="33">
        <f>MIN(CalcoliFV!$AN$7,CalcoliFV!$AO$7+MAX(0,180-AJ4115)+4)</f>
        <v>110</v>
      </c>
    </row>
    <row r="4116" spans="35:37" x14ac:dyDescent="0.3">
      <c r="AI4116" s="32">
        <f t="shared" si="102"/>
        <v>45463.374999990025</v>
      </c>
      <c r="AJ4116" s="33">
        <v>123.09</v>
      </c>
      <c r="AK4116" s="33">
        <f>MIN(CalcoliFV!$AN$7,CalcoliFV!$AO$7+MAX(0,180-AJ4116)+4)</f>
        <v>110</v>
      </c>
    </row>
    <row r="4117" spans="35:37" x14ac:dyDescent="0.3">
      <c r="AI4117" s="32">
        <f t="shared" si="102"/>
        <v>45463.416666656689</v>
      </c>
      <c r="AJ4117" s="33">
        <v>114.28</v>
      </c>
      <c r="AK4117" s="33">
        <f>MIN(CalcoliFV!$AN$7,CalcoliFV!$AO$7+MAX(0,180-AJ4117)+4)</f>
        <v>110</v>
      </c>
    </row>
    <row r="4118" spans="35:37" x14ac:dyDescent="0.3">
      <c r="AI4118" s="32">
        <f t="shared" si="102"/>
        <v>45463.458333323353</v>
      </c>
      <c r="AJ4118" s="33">
        <v>112.38</v>
      </c>
      <c r="AK4118" s="33">
        <f>MIN(CalcoliFV!$AN$7,CalcoliFV!$AO$7+MAX(0,180-AJ4118)+4)</f>
        <v>110</v>
      </c>
    </row>
    <row r="4119" spans="35:37" x14ac:dyDescent="0.3">
      <c r="AI4119" s="32">
        <f t="shared" si="102"/>
        <v>45463.499999990017</v>
      </c>
      <c r="AJ4119" s="33">
        <v>105</v>
      </c>
      <c r="AK4119" s="33">
        <f>MIN(CalcoliFV!$AN$7,CalcoliFV!$AO$7+MAX(0,180-AJ4119)+4)</f>
        <v>110</v>
      </c>
    </row>
    <row r="4120" spans="35:37" x14ac:dyDescent="0.3">
      <c r="AI4120" s="32">
        <f t="shared" si="102"/>
        <v>45463.541666656682</v>
      </c>
      <c r="AJ4120" s="33">
        <v>106.07</v>
      </c>
      <c r="AK4120" s="33">
        <f>MIN(CalcoliFV!$AN$7,CalcoliFV!$AO$7+MAX(0,180-AJ4120)+4)</f>
        <v>110</v>
      </c>
    </row>
    <row r="4121" spans="35:37" x14ac:dyDescent="0.3">
      <c r="AI4121" s="32">
        <f t="shared" si="102"/>
        <v>45463.583333323346</v>
      </c>
      <c r="AJ4121" s="33">
        <v>109.51</v>
      </c>
      <c r="AK4121" s="33">
        <f>MIN(CalcoliFV!$AN$7,CalcoliFV!$AO$7+MAX(0,180-AJ4121)+4)</f>
        <v>110</v>
      </c>
    </row>
    <row r="4122" spans="35:37" x14ac:dyDescent="0.3">
      <c r="AI4122" s="32">
        <f t="shared" si="102"/>
        <v>45463.62499999001</v>
      </c>
      <c r="AJ4122" s="33">
        <v>110.53</v>
      </c>
      <c r="AK4122" s="33">
        <f>MIN(CalcoliFV!$AN$7,CalcoliFV!$AO$7+MAX(0,180-AJ4122)+4)</f>
        <v>110</v>
      </c>
    </row>
    <row r="4123" spans="35:37" x14ac:dyDescent="0.3">
      <c r="AI4123" s="32">
        <f t="shared" si="102"/>
        <v>45463.666666656674</v>
      </c>
      <c r="AJ4123" s="33">
        <v>115.75</v>
      </c>
      <c r="AK4123" s="33">
        <f>MIN(CalcoliFV!$AN$7,CalcoliFV!$AO$7+MAX(0,180-AJ4123)+4)</f>
        <v>110</v>
      </c>
    </row>
    <row r="4124" spans="35:37" x14ac:dyDescent="0.3">
      <c r="AI4124" s="32">
        <f t="shared" si="102"/>
        <v>45463.708333323339</v>
      </c>
      <c r="AJ4124" s="33">
        <v>117.57</v>
      </c>
      <c r="AK4124" s="33">
        <f>MIN(CalcoliFV!$AN$7,CalcoliFV!$AO$7+MAX(0,180-AJ4124)+4)</f>
        <v>110</v>
      </c>
    </row>
    <row r="4125" spans="35:37" x14ac:dyDescent="0.3">
      <c r="AI4125" s="32">
        <f t="shared" si="102"/>
        <v>45463.749999990003</v>
      </c>
      <c r="AJ4125" s="33">
        <v>120.5</v>
      </c>
      <c r="AK4125" s="33">
        <f>MIN(CalcoliFV!$AN$7,CalcoliFV!$AO$7+MAX(0,180-AJ4125)+4)</f>
        <v>110</v>
      </c>
    </row>
    <row r="4126" spans="35:37" x14ac:dyDescent="0.3">
      <c r="AI4126" s="32">
        <f t="shared" si="102"/>
        <v>45463.791666656667</v>
      </c>
      <c r="AJ4126" s="33">
        <v>148</v>
      </c>
      <c r="AK4126" s="33">
        <f>MIN(CalcoliFV!$AN$7,CalcoliFV!$AO$7+MAX(0,180-AJ4126)+4)</f>
        <v>106</v>
      </c>
    </row>
    <row r="4127" spans="35:37" x14ac:dyDescent="0.3">
      <c r="AI4127" s="32">
        <f t="shared" si="102"/>
        <v>45463.833333323331</v>
      </c>
      <c r="AJ4127" s="33">
        <v>157.83000000000001</v>
      </c>
      <c r="AK4127" s="33">
        <f>MIN(CalcoliFV!$AN$7,CalcoliFV!$AO$7+MAX(0,180-AJ4127)+4)</f>
        <v>96.169999999999987</v>
      </c>
    </row>
    <row r="4128" spans="35:37" x14ac:dyDescent="0.3">
      <c r="AI4128" s="32">
        <f t="shared" si="102"/>
        <v>45463.874999989996</v>
      </c>
      <c r="AJ4128" s="33">
        <v>150</v>
      </c>
      <c r="AK4128" s="33">
        <f>MIN(CalcoliFV!$AN$7,CalcoliFV!$AO$7+MAX(0,180-AJ4128)+4)</f>
        <v>104</v>
      </c>
    </row>
    <row r="4129" spans="35:37" x14ac:dyDescent="0.3">
      <c r="AI4129" s="32">
        <f t="shared" si="102"/>
        <v>45463.91666665666</v>
      </c>
      <c r="AJ4129" s="33">
        <v>120.1</v>
      </c>
      <c r="AK4129" s="33">
        <f>MIN(CalcoliFV!$AN$7,CalcoliFV!$AO$7+MAX(0,180-AJ4129)+4)</f>
        <v>110</v>
      </c>
    </row>
    <row r="4130" spans="35:37" x14ac:dyDescent="0.3">
      <c r="AI4130" s="32">
        <f t="shared" si="102"/>
        <v>45463.958333323324</v>
      </c>
      <c r="AJ4130" s="33">
        <v>111.2</v>
      </c>
      <c r="AK4130" s="33">
        <f>MIN(CalcoliFV!$AN$7,CalcoliFV!$AO$7+MAX(0,180-AJ4130)+4)</f>
        <v>110</v>
      </c>
    </row>
    <row r="4131" spans="35:37" x14ac:dyDescent="0.3">
      <c r="AI4131" s="32">
        <f t="shared" si="102"/>
        <v>45463.999999989988</v>
      </c>
      <c r="AJ4131" s="33">
        <v>109.9</v>
      </c>
      <c r="AK4131" s="33">
        <f>MIN(CalcoliFV!$AN$7,CalcoliFV!$AO$7+MAX(0,180-AJ4131)+4)</f>
        <v>110</v>
      </c>
    </row>
    <row r="4132" spans="35:37" x14ac:dyDescent="0.3">
      <c r="AI4132" s="32">
        <f t="shared" si="102"/>
        <v>45464.041666656653</v>
      </c>
      <c r="AJ4132" s="33">
        <v>106.05</v>
      </c>
      <c r="AK4132" s="33">
        <f>MIN(CalcoliFV!$AN$7,CalcoliFV!$AO$7+MAX(0,180-AJ4132)+4)</f>
        <v>110</v>
      </c>
    </row>
    <row r="4133" spans="35:37" x14ac:dyDescent="0.3">
      <c r="AI4133" s="32">
        <f t="shared" si="102"/>
        <v>45464.083333323317</v>
      </c>
      <c r="AJ4133" s="33">
        <v>101.46</v>
      </c>
      <c r="AK4133" s="33">
        <f>MIN(CalcoliFV!$AN$7,CalcoliFV!$AO$7+MAX(0,180-AJ4133)+4)</f>
        <v>110</v>
      </c>
    </row>
    <row r="4134" spans="35:37" x14ac:dyDescent="0.3">
      <c r="AI4134" s="32">
        <f t="shared" si="102"/>
        <v>45464.124999989981</v>
      </c>
      <c r="AJ4134" s="33">
        <v>100.1</v>
      </c>
      <c r="AK4134" s="33">
        <f>MIN(CalcoliFV!$AN$7,CalcoliFV!$AO$7+MAX(0,180-AJ4134)+4)</f>
        <v>110</v>
      </c>
    </row>
    <row r="4135" spans="35:37" x14ac:dyDescent="0.3">
      <c r="AI4135" s="32">
        <f t="shared" si="102"/>
        <v>45464.166666656645</v>
      </c>
      <c r="AJ4135" s="33">
        <v>100.1</v>
      </c>
      <c r="AK4135" s="33">
        <f>MIN(CalcoliFV!$AN$7,CalcoliFV!$AO$7+MAX(0,180-AJ4135)+4)</f>
        <v>110</v>
      </c>
    </row>
    <row r="4136" spans="35:37" x14ac:dyDescent="0.3">
      <c r="AI4136" s="32">
        <f t="shared" si="102"/>
        <v>45464.208333323309</v>
      </c>
      <c r="AJ4136" s="33">
        <v>101.46</v>
      </c>
      <c r="AK4136" s="33">
        <f>MIN(CalcoliFV!$AN$7,CalcoliFV!$AO$7+MAX(0,180-AJ4136)+4)</f>
        <v>110</v>
      </c>
    </row>
    <row r="4137" spans="35:37" x14ac:dyDescent="0.3">
      <c r="AI4137" s="32">
        <f t="shared" si="102"/>
        <v>45464.249999989974</v>
      </c>
      <c r="AJ4137" s="33">
        <v>109.9</v>
      </c>
      <c r="AK4137" s="33">
        <f>MIN(CalcoliFV!$AN$7,CalcoliFV!$AO$7+MAX(0,180-AJ4137)+4)</f>
        <v>110</v>
      </c>
    </row>
    <row r="4138" spans="35:37" x14ac:dyDescent="0.3">
      <c r="AI4138" s="32">
        <f t="shared" si="102"/>
        <v>45464.291666656638</v>
      </c>
      <c r="AJ4138" s="33">
        <v>120</v>
      </c>
      <c r="AK4138" s="33">
        <f>MIN(CalcoliFV!$AN$7,CalcoliFV!$AO$7+MAX(0,180-AJ4138)+4)</f>
        <v>110</v>
      </c>
    </row>
    <row r="4139" spans="35:37" x14ac:dyDescent="0.3">
      <c r="AI4139" s="32">
        <f t="shared" si="102"/>
        <v>45464.333333323302</v>
      </c>
      <c r="AJ4139" s="33">
        <v>121</v>
      </c>
      <c r="AK4139" s="33">
        <f>MIN(CalcoliFV!$AN$7,CalcoliFV!$AO$7+MAX(0,180-AJ4139)+4)</f>
        <v>110</v>
      </c>
    </row>
    <row r="4140" spans="35:37" x14ac:dyDescent="0.3">
      <c r="AI4140" s="32">
        <f t="shared" si="102"/>
        <v>45464.374999989966</v>
      </c>
      <c r="AJ4140" s="33">
        <v>125.41</v>
      </c>
      <c r="AK4140" s="33">
        <f>MIN(CalcoliFV!$AN$7,CalcoliFV!$AO$7+MAX(0,180-AJ4140)+4)</f>
        <v>110</v>
      </c>
    </row>
    <row r="4141" spans="35:37" x14ac:dyDescent="0.3">
      <c r="AI4141" s="32">
        <f t="shared" si="102"/>
        <v>45464.416666656631</v>
      </c>
      <c r="AJ4141" s="33">
        <v>115.83</v>
      </c>
      <c r="AK4141" s="33">
        <f>MIN(CalcoliFV!$AN$7,CalcoliFV!$AO$7+MAX(0,180-AJ4141)+4)</f>
        <v>110</v>
      </c>
    </row>
    <row r="4142" spans="35:37" x14ac:dyDescent="0.3">
      <c r="AI4142" s="32">
        <f t="shared" si="102"/>
        <v>45464.458333323295</v>
      </c>
      <c r="AJ4142" s="33">
        <v>113.2</v>
      </c>
      <c r="AK4142" s="33">
        <f>MIN(CalcoliFV!$AN$7,CalcoliFV!$AO$7+MAX(0,180-AJ4142)+4)</f>
        <v>110</v>
      </c>
    </row>
    <row r="4143" spans="35:37" x14ac:dyDescent="0.3">
      <c r="AI4143" s="32">
        <f t="shared" si="102"/>
        <v>45464.499999989959</v>
      </c>
      <c r="AJ4143" s="33">
        <v>109.1</v>
      </c>
      <c r="AK4143" s="33">
        <f>MIN(CalcoliFV!$AN$7,CalcoliFV!$AO$7+MAX(0,180-AJ4143)+4)</f>
        <v>110</v>
      </c>
    </row>
    <row r="4144" spans="35:37" x14ac:dyDescent="0.3">
      <c r="AI4144" s="32">
        <f t="shared" si="102"/>
        <v>45464.541666656623</v>
      </c>
      <c r="AJ4144" s="33">
        <v>109.26</v>
      </c>
      <c r="AK4144" s="33">
        <f>MIN(CalcoliFV!$AN$7,CalcoliFV!$AO$7+MAX(0,180-AJ4144)+4)</f>
        <v>110</v>
      </c>
    </row>
    <row r="4145" spans="35:37" x14ac:dyDescent="0.3">
      <c r="AI4145" s="32">
        <f t="shared" si="102"/>
        <v>45464.583333323288</v>
      </c>
      <c r="AJ4145" s="33">
        <v>111.95</v>
      </c>
      <c r="AK4145" s="33">
        <f>MIN(CalcoliFV!$AN$7,CalcoliFV!$AO$7+MAX(0,180-AJ4145)+4)</f>
        <v>110</v>
      </c>
    </row>
    <row r="4146" spans="35:37" x14ac:dyDescent="0.3">
      <c r="AI4146" s="32">
        <f t="shared" si="102"/>
        <v>45464.624999989952</v>
      </c>
      <c r="AJ4146" s="33">
        <v>113.95</v>
      </c>
      <c r="AK4146" s="33">
        <f>MIN(CalcoliFV!$AN$7,CalcoliFV!$AO$7+MAX(0,180-AJ4146)+4)</f>
        <v>110</v>
      </c>
    </row>
    <row r="4147" spans="35:37" x14ac:dyDescent="0.3">
      <c r="AI4147" s="32">
        <f t="shared" si="102"/>
        <v>45464.666666656616</v>
      </c>
      <c r="AJ4147" s="33">
        <v>114.68</v>
      </c>
      <c r="AK4147" s="33">
        <f>MIN(CalcoliFV!$AN$7,CalcoliFV!$AO$7+MAX(0,180-AJ4147)+4)</f>
        <v>110</v>
      </c>
    </row>
    <row r="4148" spans="35:37" x14ac:dyDescent="0.3">
      <c r="AI4148" s="32">
        <f t="shared" si="102"/>
        <v>45464.70833332328</v>
      </c>
      <c r="AJ4148" s="33">
        <v>117.95</v>
      </c>
      <c r="AK4148" s="33">
        <f>MIN(CalcoliFV!$AN$7,CalcoliFV!$AO$7+MAX(0,180-AJ4148)+4)</f>
        <v>110</v>
      </c>
    </row>
    <row r="4149" spans="35:37" x14ac:dyDescent="0.3">
      <c r="AI4149" s="32">
        <f t="shared" si="102"/>
        <v>45464.749999989945</v>
      </c>
      <c r="AJ4149" s="33">
        <v>121.18</v>
      </c>
      <c r="AK4149" s="33">
        <f>MIN(CalcoliFV!$AN$7,CalcoliFV!$AO$7+MAX(0,180-AJ4149)+4)</f>
        <v>110</v>
      </c>
    </row>
    <row r="4150" spans="35:37" x14ac:dyDescent="0.3">
      <c r="AI4150" s="32">
        <f t="shared" si="102"/>
        <v>45464.791666656609</v>
      </c>
      <c r="AJ4150" s="33">
        <v>151.76</v>
      </c>
      <c r="AK4150" s="33">
        <f>MIN(CalcoliFV!$AN$7,CalcoliFV!$AO$7+MAX(0,180-AJ4150)+4)</f>
        <v>102.24000000000001</v>
      </c>
    </row>
    <row r="4151" spans="35:37" x14ac:dyDescent="0.3">
      <c r="AI4151" s="32">
        <f t="shared" si="102"/>
        <v>45464.833333323273</v>
      </c>
      <c r="AJ4151" s="33">
        <v>161.49</v>
      </c>
      <c r="AK4151" s="33">
        <f>MIN(CalcoliFV!$AN$7,CalcoliFV!$AO$7+MAX(0,180-AJ4151)+4)</f>
        <v>92.509999999999991</v>
      </c>
    </row>
    <row r="4152" spans="35:37" x14ac:dyDescent="0.3">
      <c r="AI4152" s="32">
        <f t="shared" si="102"/>
        <v>45464.874999989937</v>
      </c>
      <c r="AJ4152" s="33">
        <v>151.76</v>
      </c>
      <c r="AK4152" s="33">
        <f>MIN(CalcoliFV!$AN$7,CalcoliFV!$AO$7+MAX(0,180-AJ4152)+4)</f>
        <v>102.24000000000001</v>
      </c>
    </row>
    <row r="4153" spans="35:37" x14ac:dyDescent="0.3">
      <c r="AI4153" s="32">
        <f t="shared" si="102"/>
        <v>45464.916666656602</v>
      </c>
      <c r="AJ4153" s="33">
        <v>118.33</v>
      </c>
      <c r="AK4153" s="33">
        <f>MIN(CalcoliFV!$AN$7,CalcoliFV!$AO$7+MAX(0,180-AJ4153)+4)</f>
        <v>110</v>
      </c>
    </row>
    <row r="4154" spans="35:37" x14ac:dyDescent="0.3">
      <c r="AI4154" s="32">
        <f t="shared" si="102"/>
        <v>45464.958333323266</v>
      </c>
      <c r="AJ4154" s="33">
        <v>112</v>
      </c>
      <c r="AK4154" s="33">
        <f>MIN(CalcoliFV!$AN$7,CalcoliFV!$AO$7+MAX(0,180-AJ4154)+4)</f>
        <v>110</v>
      </c>
    </row>
    <row r="4155" spans="35:37" x14ac:dyDescent="0.3">
      <c r="AI4155" s="32">
        <f t="shared" si="102"/>
        <v>45464.99999998993</v>
      </c>
      <c r="AJ4155" s="33">
        <v>126.13</v>
      </c>
      <c r="AK4155" s="33">
        <f>MIN(CalcoliFV!$AN$7,CalcoliFV!$AO$7+MAX(0,180-AJ4155)+4)</f>
        <v>110</v>
      </c>
    </row>
    <row r="4156" spans="35:37" x14ac:dyDescent="0.3">
      <c r="AI4156" s="32">
        <f t="shared" si="102"/>
        <v>45465.041666656594</v>
      </c>
      <c r="AJ4156" s="33">
        <v>113.85</v>
      </c>
      <c r="AK4156" s="33">
        <f>MIN(CalcoliFV!$AN$7,CalcoliFV!$AO$7+MAX(0,180-AJ4156)+4)</f>
        <v>110</v>
      </c>
    </row>
    <row r="4157" spans="35:37" x14ac:dyDescent="0.3">
      <c r="AI4157" s="32">
        <f t="shared" si="102"/>
        <v>45465.083333323259</v>
      </c>
      <c r="AJ4157" s="33">
        <v>108.00818</v>
      </c>
      <c r="AK4157" s="33">
        <f>MIN(CalcoliFV!$AN$7,CalcoliFV!$AO$7+MAX(0,180-AJ4157)+4)</f>
        <v>110</v>
      </c>
    </row>
    <row r="4158" spans="35:37" x14ac:dyDescent="0.3">
      <c r="AI4158" s="32">
        <f t="shared" si="102"/>
        <v>45465.124999989923</v>
      </c>
      <c r="AJ4158" s="33">
        <v>105.36</v>
      </c>
      <c r="AK4158" s="33">
        <f>MIN(CalcoliFV!$AN$7,CalcoliFV!$AO$7+MAX(0,180-AJ4158)+4)</f>
        <v>110</v>
      </c>
    </row>
    <row r="4159" spans="35:37" x14ac:dyDescent="0.3">
      <c r="AI4159" s="32">
        <f t="shared" si="102"/>
        <v>45465.166666656587</v>
      </c>
      <c r="AJ4159" s="33">
        <v>103.1</v>
      </c>
      <c r="AK4159" s="33">
        <f>MIN(CalcoliFV!$AN$7,CalcoliFV!$AO$7+MAX(0,180-AJ4159)+4)</f>
        <v>110</v>
      </c>
    </row>
    <row r="4160" spans="35:37" x14ac:dyDescent="0.3">
      <c r="AI4160" s="32">
        <f t="shared" si="102"/>
        <v>45465.208333323251</v>
      </c>
      <c r="AJ4160" s="33">
        <v>102.5</v>
      </c>
      <c r="AK4160" s="33">
        <f>MIN(CalcoliFV!$AN$7,CalcoliFV!$AO$7+MAX(0,180-AJ4160)+4)</f>
        <v>110</v>
      </c>
    </row>
    <row r="4161" spans="35:37" x14ac:dyDescent="0.3">
      <c r="AI4161" s="32">
        <f t="shared" si="102"/>
        <v>45465.249999989916</v>
      </c>
      <c r="AJ4161" s="33">
        <v>102.5</v>
      </c>
      <c r="AK4161" s="33">
        <f>MIN(CalcoliFV!$AN$7,CalcoliFV!$AO$7+MAX(0,180-AJ4161)+4)</f>
        <v>110</v>
      </c>
    </row>
    <row r="4162" spans="35:37" x14ac:dyDescent="0.3">
      <c r="AI4162" s="32">
        <f t="shared" si="102"/>
        <v>45465.29166665658</v>
      </c>
      <c r="AJ4162" s="33">
        <v>105</v>
      </c>
      <c r="AK4162" s="33">
        <f>MIN(CalcoliFV!$AN$7,CalcoliFV!$AO$7+MAX(0,180-AJ4162)+4)</f>
        <v>110</v>
      </c>
    </row>
    <row r="4163" spans="35:37" x14ac:dyDescent="0.3">
      <c r="AI4163" s="32">
        <f t="shared" si="102"/>
        <v>45465.333333323244</v>
      </c>
      <c r="AJ4163" s="33">
        <v>102.5</v>
      </c>
      <c r="AK4163" s="33">
        <f>MIN(CalcoliFV!$AN$7,CalcoliFV!$AO$7+MAX(0,180-AJ4163)+4)</f>
        <v>110</v>
      </c>
    </row>
    <row r="4164" spans="35:37" x14ac:dyDescent="0.3">
      <c r="AI4164" s="32">
        <f t="shared" si="102"/>
        <v>45465.374999989908</v>
      </c>
      <c r="AJ4164" s="33">
        <v>96.08</v>
      </c>
      <c r="AK4164" s="33">
        <f>MIN(CalcoliFV!$AN$7,CalcoliFV!$AO$7+MAX(0,180-AJ4164)+4)</f>
        <v>110</v>
      </c>
    </row>
    <row r="4165" spans="35:37" x14ac:dyDescent="0.3">
      <c r="AI4165" s="32">
        <f t="shared" ref="AI4165:AI4228" si="103">AI4164+1/24</f>
        <v>45465.416666656572</v>
      </c>
      <c r="AJ4165" s="33">
        <v>93.64</v>
      </c>
      <c r="AK4165" s="33">
        <f>MIN(CalcoliFV!$AN$7,CalcoliFV!$AO$7+MAX(0,180-AJ4165)+4)</f>
        <v>110</v>
      </c>
    </row>
    <row r="4166" spans="35:37" x14ac:dyDescent="0.3">
      <c r="AI4166" s="32">
        <f t="shared" si="103"/>
        <v>45465.458333323237</v>
      </c>
      <c r="AJ4166" s="33">
        <v>87.46</v>
      </c>
      <c r="AK4166" s="33">
        <f>MIN(CalcoliFV!$AN$7,CalcoliFV!$AO$7+MAX(0,180-AJ4166)+4)</f>
        <v>110</v>
      </c>
    </row>
    <row r="4167" spans="35:37" x14ac:dyDescent="0.3">
      <c r="AI4167" s="32">
        <f t="shared" si="103"/>
        <v>45465.499999989901</v>
      </c>
      <c r="AJ4167" s="33">
        <v>70</v>
      </c>
      <c r="AK4167" s="33">
        <f>MIN(CalcoliFV!$AN$7,CalcoliFV!$AO$7+MAX(0,180-AJ4167)+4)</f>
        <v>110</v>
      </c>
    </row>
    <row r="4168" spans="35:37" x14ac:dyDescent="0.3">
      <c r="AI4168" s="32">
        <f t="shared" si="103"/>
        <v>45465.541666656565</v>
      </c>
      <c r="AJ4168" s="33">
        <v>50</v>
      </c>
      <c r="AK4168" s="33">
        <f>MIN(CalcoliFV!$AN$7,CalcoliFV!$AO$7+MAX(0,180-AJ4168)+4)</f>
        <v>110</v>
      </c>
    </row>
    <row r="4169" spans="35:37" x14ac:dyDescent="0.3">
      <c r="AI4169" s="32">
        <f t="shared" si="103"/>
        <v>45465.583333323229</v>
      </c>
      <c r="AJ4169" s="33">
        <v>34.00864</v>
      </c>
      <c r="AK4169" s="33">
        <f>MIN(CalcoliFV!$AN$7,CalcoliFV!$AO$7+MAX(0,180-AJ4169)+4)</f>
        <v>110</v>
      </c>
    </row>
    <row r="4170" spans="35:37" x14ac:dyDescent="0.3">
      <c r="AI4170" s="32">
        <f t="shared" si="103"/>
        <v>45465.624999989894</v>
      </c>
      <c r="AJ4170" s="33">
        <v>62.1</v>
      </c>
      <c r="AK4170" s="33">
        <f>MIN(CalcoliFV!$AN$7,CalcoliFV!$AO$7+MAX(0,180-AJ4170)+4)</f>
        <v>110</v>
      </c>
    </row>
    <row r="4171" spans="35:37" x14ac:dyDescent="0.3">
      <c r="AI4171" s="32">
        <f t="shared" si="103"/>
        <v>45465.666666656558</v>
      </c>
      <c r="AJ4171" s="33">
        <v>87.46</v>
      </c>
      <c r="AK4171" s="33">
        <f>MIN(CalcoliFV!$AN$7,CalcoliFV!$AO$7+MAX(0,180-AJ4171)+4)</f>
        <v>110</v>
      </c>
    </row>
    <row r="4172" spans="35:37" x14ac:dyDescent="0.3">
      <c r="AI4172" s="32">
        <f t="shared" si="103"/>
        <v>45465.708333323222</v>
      </c>
      <c r="AJ4172" s="33">
        <v>98.21</v>
      </c>
      <c r="AK4172" s="33">
        <f>MIN(CalcoliFV!$AN$7,CalcoliFV!$AO$7+MAX(0,180-AJ4172)+4)</f>
        <v>110</v>
      </c>
    </row>
    <row r="4173" spans="35:37" x14ac:dyDescent="0.3">
      <c r="AI4173" s="32">
        <f t="shared" si="103"/>
        <v>45465.749999989886</v>
      </c>
      <c r="AJ4173" s="33">
        <v>117.85</v>
      </c>
      <c r="AK4173" s="33">
        <f>MIN(CalcoliFV!$AN$7,CalcoliFV!$AO$7+MAX(0,180-AJ4173)+4)</f>
        <v>110</v>
      </c>
    </row>
    <row r="4174" spans="35:37" x14ac:dyDescent="0.3">
      <c r="AI4174" s="32">
        <f t="shared" si="103"/>
        <v>45465.791666656551</v>
      </c>
      <c r="AJ4174" s="33">
        <v>125.51</v>
      </c>
      <c r="AK4174" s="33">
        <f>MIN(CalcoliFV!$AN$7,CalcoliFV!$AO$7+MAX(0,180-AJ4174)+4)</f>
        <v>110</v>
      </c>
    </row>
    <row r="4175" spans="35:37" x14ac:dyDescent="0.3">
      <c r="AI4175" s="32">
        <f t="shared" si="103"/>
        <v>45465.833333323215</v>
      </c>
      <c r="AJ4175" s="33">
        <v>142.53</v>
      </c>
      <c r="AK4175" s="33">
        <f>MIN(CalcoliFV!$AN$7,CalcoliFV!$AO$7+MAX(0,180-AJ4175)+4)</f>
        <v>110</v>
      </c>
    </row>
    <row r="4176" spans="35:37" x14ac:dyDescent="0.3">
      <c r="AI4176" s="32">
        <f t="shared" si="103"/>
        <v>45465.874999989879</v>
      </c>
      <c r="AJ4176" s="33">
        <v>136.63</v>
      </c>
      <c r="AK4176" s="33">
        <f>MIN(CalcoliFV!$AN$7,CalcoliFV!$AO$7+MAX(0,180-AJ4176)+4)</f>
        <v>110</v>
      </c>
    </row>
    <row r="4177" spans="35:37" x14ac:dyDescent="0.3">
      <c r="AI4177" s="32">
        <f t="shared" si="103"/>
        <v>45465.916666656543</v>
      </c>
      <c r="AJ4177" s="33">
        <v>117.21</v>
      </c>
      <c r="AK4177" s="33">
        <f>MIN(CalcoliFV!$AN$7,CalcoliFV!$AO$7+MAX(0,180-AJ4177)+4)</f>
        <v>110</v>
      </c>
    </row>
    <row r="4178" spans="35:37" x14ac:dyDescent="0.3">
      <c r="AI4178" s="32">
        <f t="shared" si="103"/>
        <v>45465.958333323208</v>
      </c>
      <c r="AJ4178" s="33">
        <v>109.4</v>
      </c>
      <c r="AK4178" s="33">
        <f>MIN(CalcoliFV!$AN$7,CalcoliFV!$AO$7+MAX(0,180-AJ4178)+4)</f>
        <v>110</v>
      </c>
    </row>
    <row r="4179" spans="35:37" x14ac:dyDescent="0.3">
      <c r="AI4179" s="32">
        <f t="shared" si="103"/>
        <v>45465.999999989872</v>
      </c>
      <c r="AJ4179" s="33">
        <v>110.65</v>
      </c>
      <c r="AK4179" s="33">
        <f>MIN(CalcoliFV!$AN$7,CalcoliFV!$AO$7+MAX(0,180-AJ4179)+4)</f>
        <v>110</v>
      </c>
    </row>
    <row r="4180" spans="35:37" x14ac:dyDescent="0.3">
      <c r="AI4180" s="32">
        <f t="shared" si="103"/>
        <v>45466.041666656536</v>
      </c>
      <c r="AJ4180" s="33">
        <v>105</v>
      </c>
      <c r="AK4180" s="33">
        <f>MIN(CalcoliFV!$AN$7,CalcoliFV!$AO$7+MAX(0,180-AJ4180)+4)</f>
        <v>110</v>
      </c>
    </row>
    <row r="4181" spans="35:37" x14ac:dyDescent="0.3">
      <c r="AI4181" s="32">
        <f t="shared" si="103"/>
        <v>45466.0833333232</v>
      </c>
      <c r="AJ4181" s="33">
        <v>100.1</v>
      </c>
      <c r="AK4181" s="33">
        <f>MIN(CalcoliFV!$AN$7,CalcoliFV!$AO$7+MAX(0,180-AJ4181)+4)</f>
        <v>110</v>
      </c>
    </row>
    <row r="4182" spans="35:37" x14ac:dyDescent="0.3">
      <c r="AI4182" s="32">
        <f t="shared" si="103"/>
        <v>45466.124999989865</v>
      </c>
      <c r="AJ4182" s="33">
        <v>100.1</v>
      </c>
      <c r="AK4182" s="33">
        <f>MIN(CalcoliFV!$AN$7,CalcoliFV!$AO$7+MAX(0,180-AJ4182)+4)</f>
        <v>110</v>
      </c>
    </row>
    <row r="4183" spans="35:37" x14ac:dyDescent="0.3">
      <c r="AI4183" s="32">
        <f t="shared" si="103"/>
        <v>45466.166666656529</v>
      </c>
      <c r="AJ4183" s="33">
        <v>99</v>
      </c>
      <c r="AK4183" s="33">
        <f>MIN(CalcoliFV!$AN$7,CalcoliFV!$AO$7+MAX(0,180-AJ4183)+4)</f>
        <v>110</v>
      </c>
    </row>
    <row r="4184" spans="35:37" x14ac:dyDescent="0.3">
      <c r="AI4184" s="32">
        <f t="shared" si="103"/>
        <v>45466.208333323193</v>
      </c>
      <c r="AJ4184" s="33">
        <v>100.1</v>
      </c>
      <c r="AK4184" s="33">
        <f>MIN(CalcoliFV!$AN$7,CalcoliFV!$AO$7+MAX(0,180-AJ4184)+4)</f>
        <v>110</v>
      </c>
    </row>
    <row r="4185" spans="35:37" x14ac:dyDescent="0.3">
      <c r="AI4185" s="32">
        <f t="shared" si="103"/>
        <v>45466.249999989857</v>
      </c>
      <c r="AJ4185" s="33">
        <v>96.53</v>
      </c>
      <c r="AK4185" s="33">
        <f>MIN(CalcoliFV!$AN$7,CalcoliFV!$AO$7+MAX(0,180-AJ4185)+4)</f>
        <v>110</v>
      </c>
    </row>
    <row r="4186" spans="35:37" x14ac:dyDescent="0.3">
      <c r="AI4186" s="32">
        <f t="shared" si="103"/>
        <v>45466.291666656522</v>
      </c>
      <c r="AJ4186" s="33">
        <v>104.59</v>
      </c>
      <c r="AK4186" s="33">
        <f>MIN(CalcoliFV!$AN$7,CalcoliFV!$AO$7+MAX(0,180-AJ4186)+4)</f>
        <v>110</v>
      </c>
    </row>
    <row r="4187" spans="35:37" x14ac:dyDescent="0.3">
      <c r="AI4187" s="32">
        <f t="shared" si="103"/>
        <v>45466.333333323186</v>
      </c>
      <c r="AJ4187" s="33">
        <v>105.29</v>
      </c>
      <c r="AK4187" s="33">
        <f>MIN(CalcoliFV!$AN$7,CalcoliFV!$AO$7+MAX(0,180-AJ4187)+4)</f>
        <v>110</v>
      </c>
    </row>
    <row r="4188" spans="35:37" x14ac:dyDescent="0.3">
      <c r="AI4188" s="32">
        <f t="shared" si="103"/>
        <v>45466.37499998985</v>
      </c>
      <c r="AJ4188" s="33">
        <v>108.07</v>
      </c>
      <c r="AK4188" s="33">
        <f>MIN(CalcoliFV!$AN$7,CalcoliFV!$AO$7+MAX(0,180-AJ4188)+4)</f>
        <v>110</v>
      </c>
    </row>
    <row r="4189" spans="35:37" x14ac:dyDescent="0.3">
      <c r="AI4189" s="32">
        <f t="shared" si="103"/>
        <v>45466.416666656514</v>
      </c>
      <c r="AJ4189" s="33">
        <v>105</v>
      </c>
      <c r="AK4189" s="33">
        <f>MIN(CalcoliFV!$AN$7,CalcoliFV!$AO$7+MAX(0,180-AJ4189)+4)</f>
        <v>110</v>
      </c>
    </row>
    <row r="4190" spans="35:37" x14ac:dyDescent="0.3">
      <c r="AI4190" s="32">
        <f t="shared" si="103"/>
        <v>45466.458333323179</v>
      </c>
      <c r="AJ4190" s="33">
        <v>100.1</v>
      </c>
      <c r="AK4190" s="33">
        <f>MIN(CalcoliFV!$AN$7,CalcoliFV!$AO$7+MAX(0,180-AJ4190)+4)</f>
        <v>110</v>
      </c>
    </row>
    <row r="4191" spans="35:37" x14ac:dyDescent="0.3">
      <c r="AI4191" s="32">
        <f t="shared" si="103"/>
        <v>45466.499999989843</v>
      </c>
      <c r="AJ4191" s="33">
        <v>99</v>
      </c>
      <c r="AK4191" s="33">
        <f>MIN(CalcoliFV!$AN$7,CalcoliFV!$AO$7+MAX(0,180-AJ4191)+4)</f>
        <v>110</v>
      </c>
    </row>
    <row r="4192" spans="35:37" x14ac:dyDescent="0.3">
      <c r="AI4192" s="32">
        <f t="shared" si="103"/>
        <v>45466.541666656507</v>
      </c>
      <c r="AJ4192" s="33">
        <v>80.8</v>
      </c>
      <c r="AK4192" s="33">
        <f>MIN(CalcoliFV!$AN$7,CalcoliFV!$AO$7+MAX(0,180-AJ4192)+4)</f>
        <v>110</v>
      </c>
    </row>
    <row r="4193" spans="35:37" x14ac:dyDescent="0.3">
      <c r="AI4193" s="32">
        <f t="shared" si="103"/>
        <v>45466.583333323171</v>
      </c>
      <c r="AJ4193" s="33">
        <v>64.010000000000005</v>
      </c>
      <c r="AK4193" s="33">
        <f>MIN(CalcoliFV!$AN$7,CalcoliFV!$AO$7+MAX(0,180-AJ4193)+4)</f>
        <v>110</v>
      </c>
    </row>
    <row r="4194" spans="35:37" x14ac:dyDescent="0.3">
      <c r="AI4194" s="32">
        <f t="shared" si="103"/>
        <v>45466.624999989835</v>
      </c>
      <c r="AJ4194" s="33">
        <v>80.8</v>
      </c>
      <c r="AK4194" s="33">
        <f>MIN(CalcoliFV!$AN$7,CalcoliFV!$AO$7+MAX(0,180-AJ4194)+4)</f>
        <v>110</v>
      </c>
    </row>
    <row r="4195" spans="35:37" x14ac:dyDescent="0.3">
      <c r="AI4195" s="32">
        <f t="shared" si="103"/>
        <v>45466.6666666565</v>
      </c>
      <c r="AJ4195" s="33">
        <v>85.6</v>
      </c>
      <c r="AK4195" s="33">
        <f>MIN(CalcoliFV!$AN$7,CalcoliFV!$AO$7+MAX(0,180-AJ4195)+4)</f>
        <v>110</v>
      </c>
    </row>
    <row r="4196" spans="35:37" x14ac:dyDescent="0.3">
      <c r="AI4196" s="32">
        <f t="shared" si="103"/>
        <v>45466.708333323164</v>
      </c>
      <c r="AJ4196" s="33">
        <v>99</v>
      </c>
      <c r="AK4196" s="33">
        <f>MIN(CalcoliFV!$AN$7,CalcoliFV!$AO$7+MAX(0,180-AJ4196)+4)</f>
        <v>110</v>
      </c>
    </row>
    <row r="4197" spans="35:37" x14ac:dyDescent="0.3">
      <c r="AI4197" s="32">
        <f t="shared" si="103"/>
        <v>45466.749999989828</v>
      </c>
      <c r="AJ4197" s="33">
        <v>108.21</v>
      </c>
      <c r="AK4197" s="33">
        <f>MIN(CalcoliFV!$AN$7,CalcoliFV!$AO$7+MAX(0,180-AJ4197)+4)</f>
        <v>110</v>
      </c>
    </row>
    <row r="4198" spans="35:37" x14ac:dyDescent="0.3">
      <c r="AI4198" s="32">
        <f t="shared" si="103"/>
        <v>45466.791666656492</v>
      </c>
      <c r="AJ4198" s="33">
        <v>125.44</v>
      </c>
      <c r="AK4198" s="33">
        <f>MIN(CalcoliFV!$AN$7,CalcoliFV!$AO$7+MAX(0,180-AJ4198)+4)</f>
        <v>110</v>
      </c>
    </row>
    <row r="4199" spans="35:37" x14ac:dyDescent="0.3">
      <c r="AI4199" s="32">
        <f t="shared" si="103"/>
        <v>45466.833333323157</v>
      </c>
      <c r="AJ4199" s="33">
        <v>160</v>
      </c>
      <c r="AK4199" s="33">
        <f>MIN(CalcoliFV!$AN$7,CalcoliFV!$AO$7+MAX(0,180-AJ4199)+4)</f>
        <v>94</v>
      </c>
    </row>
    <row r="4200" spans="35:37" x14ac:dyDescent="0.3">
      <c r="AI4200" s="32">
        <f t="shared" si="103"/>
        <v>45466.874999989821</v>
      </c>
      <c r="AJ4200" s="33">
        <v>163</v>
      </c>
      <c r="AK4200" s="33">
        <f>MIN(CalcoliFV!$AN$7,CalcoliFV!$AO$7+MAX(0,180-AJ4200)+4)</f>
        <v>91</v>
      </c>
    </row>
    <row r="4201" spans="35:37" x14ac:dyDescent="0.3">
      <c r="AI4201" s="32">
        <f t="shared" si="103"/>
        <v>45466.916666656485</v>
      </c>
      <c r="AJ4201" s="33">
        <v>149.042</v>
      </c>
      <c r="AK4201" s="33">
        <f>MIN(CalcoliFV!$AN$7,CalcoliFV!$AO$7+MAX(0,180-AJ4201)+4)</f>
        <v>104.958</v>
      </c>
    </row>
    <row r="4202" spans="35:37" x14ac:dyDescent="0.3">
      <c r="AI4202" s="32">
        <f t="shared" si="103"/>
        <v>45466.958333323149</v>
      </c>
      <c r="AJ4202" s="33">
        <v>111.27</v>
      </c>
      <c r="AK4202" s="33">
        <f>MIN(CalcoliFV!$AN$7,CalcoliFV!$AO$7+MAX(0,180-AJ4202)+4)</f>
        <v>110</v>
      </c>
    </row>
    <row r="4203" spans="35:37" x14ac:dyDescent="0.3">
      <c r="AI4203" s="32">
        <f t="shared" si="103"/>
        <v>45466.999999989814</v>
      </c>
      <c r="AJ4203" s="33">
        <v>109.02357000000001</v>
      </c>
      <c r="AK4203" s="33">
        <f>MIN(CalcoliFV!$AN$7,CalcoliFV!$AO$7+MAX(0,180-AJ4203)+4)</f>
        <v>110</v>
      </c>
    </row>
    <row r="4204" spans="35:37" x14ac:dyDescent="0.3">
      <c r="AI4204" s="32">
        <f t="shared" si="103"/>
        <v>45467.041666656478</v>
      </c>
      <c r="AJ4204" s="33">
        <v>107.52</v>
      </c>
      <c r="AK4204" s="33">
        <f>MIN(CalcoliFV!$AN$7,CalcoliFV!$AO$7+MAX(0,180-AJ4204)+4)</f>
        <v>110</v>
      </c>
    </row>
    <row r="4205" spans="35:37" x14ac:dyDescent="0.3">
      <c r="AI4205" s="32">
        <f t="shared" si="103"/>
        <v>45467.083333323142</v>
      </c>
      <c r="AJ4205" s="33">
        <v>101.77710999999999</v>
      </c>
      <c r="AK4205" s="33">
        <f>MIN(CalcoliFV!$AN$7,CalcoliFV!$AO$7+MAX(0,180-AJ4205)+4)</f>
        <v>110</v>
      </c>
    </row>
    <row r="4206" spans="35:37" x14ac:dyDescent="0.3">
      <c r="AI4206" s="32">
        <f t="shared" si="103"/>
        <v>45467.124999989806</v>
      </c>
      <c r="AJ4206" s="33">
        <v>100.1</v>
      </c>
      <c r="AK4206" s="33">
        <f>MIN(CalcoliFV!$AN$7,CalcoliFV!$AO$7+MAX(0,180-AJ4206)+4)</f>
        <v>110</v>
      </c>
    </row>
    <row r="4207" spans="35:37" x14ac:dyDescent="0.3">
      <c r="AI4207" s="32">
        <f t="shared" si="103"/>
        <v>45467.166666656471</v>
      </c>
      <c r="AJ4207" s="33">
        <v>100.1</v>
      </c>
      <c r="AK4207" s="33">
        <f>MIN(CalcoliFV!$AN$7,CalcoliFV!$AO$7+MAX(0,180-AJ4207)+4)</f>
        <v>110</v>
      </c>
    </row>
    <row r="4208" spans="35:37" x14ac:dyDescent="0.3">
      <c r="AI4208" s="32">
        <f t="shared" si="103"/>
        <v>45467.208333323135</v>
      </c>
      <c r="AJ4208" s="33">
        <v>100.1</v>
      </c>
      <c r="AK4208" s="33">
        <f>MIN(CalcoliFV!$AN$7,CalcoliFV!$AO$7+MAX(0,180-AJ4208)+4)</f>
        <v>110</v>
      </c>
    </row>
    <row r="4209" spans="35:37" x14ac:dyDescent="0.3">
      <c r="AI4209" s="32">
        <f t="shared" si="103"/>
        <v>45467.249999989799</v>
      </c>
      <c r="AJ4209" s="33">
        <v>110.58194</v>
      </c>
      <c r="AK4209" s="33">
        <f>MIN(CalcoliFV!$AN$7,CalcoliFV!$AO$7+MAX(0,180-AJ4209)+4)</f>
        <v>110</v>
      </c>
    </row>
    <row r="4210" spans="35:37" x14ac:dyDescent="0.3">
      <c r="AI4210" s="32">
        <f t="shared" si="103"/>
        <v>45467.291666656463</v>
      </c>
      <c r="AJ4210" s="33">
        <v>112.86</v>
      </c>
      <c r="AK4210" s="33">
        <f>MIN(CalcoliFV!$AN$7,CalcoliFV!$AO$7+MAX(0,180-AJ4210)+4)</f>
        <v>110</v>
      </c>
    </row>
    <row r="4211" spans="35:37" x14ac:dyDescent="0.3">
      <c r="AI4211" s="32">
        <f t="shared" si="103"/>
        <v>45467.333333323128</v>
      </c>
      <c r="AJ4211" s="33">
        <v>124</v>
      </c>
      <c r="AK4211" s="33">
        <f>MIN(CalcoliFV!$AN$7,CalcoliFV!$AO$7+MAX(0,180-AJ4211)+4)</f>
        <v>110</v>
      </c>
    </row>
    <row r="4212" spans="35:37" x14ac:dyDescent="0.3">
      <c r="AI4212" s="32">
        <f t="shared" si="103"/>
        <v>45467.374999989792</v>
      </c>
      <c r="AJ4212" s="33">
        <v>109.92</v>
      </c>
      <c r="AK4212" s="33">
        <f>MIN(CalcoliFV!$AN$7,CalcoliFV!$AO$7+MAX(0,180-AJ4212)+4)</f>
        <v>110</v>
      </c>
    </row>
    <row r="4213" spans="35:37" x14ac:dyDescent="0.3">
      <c r="AI4213" s="32">
        <f t="shared" si="103"/>
        <v>45467.416666656456</v>
      </c>
      <c r="AJ4213" s="33">
        <v>108</v>
      </c>
      <c r="AK4213" s="33">
        <f>MIN(CalcoliFV!$AN$7,CalcoliFV!$AO$7+MAX(0,180-AJ4213)+4)</f>
        <v>110</v>
      </c>
    </row>
    <row r="4214" spans="35:37" x14ac:dyDescent="0.3">
      <c r="AI4214" s="32">
        <f t="shared" si="103"/>
        <v>45467.45833332312</v>
      </c>
      <c r="AJ4214" s="33">
        <v>103.75</v>
      </c>
      <c r="AK4214" s="33">
        <f>MIN(CalcoliFV!$AN$7,CalcoliFV!$AO$7+MAX(0,180-AJ4214)+4)</f>
        <v>110</v>
      </c>
    </row>
    <row r="4215" spans="35:37" x14ac:dyDescent="0.3">
      <c r="AI4215" s="32">
        <f t="shared" si="103"/>
        <v>45467.499999989785</v>
      </c>
      <c r="AJ4215" s="33">
        <v>93.63</v>
      </c>
      <c r="AK4215" s="33">
        <f>MIN(CalcoliFV!$AN$7,CalcoliFV!$AO$7+MAX(0,180-AJ4215)+4)</f>
        <v>110</v>
      </c>
    </row>
    <row r="4216" spans="35:37" x14ac:dyDescent="0.3">
      <c r="AI4216" s="32">
        <f t="shared" si="103"/>
        <v>45467.541666656449</v>
      </c>
      <c r="AJ4216" s="33">
        <v>92.7</v>
      </c>
      <c r="AK4216" s="33">
        <f>MIN(CalcoliFV!$AN$7,CalcoliFV!$AO$7+MAX(0,180-AJ4216)+4)</f>
        <v>110</v>
      </c>
    </row>
    <row r="4217" spans="35:37" x14ac:dyDescent="0.3">
      <c r="AI4217" s="32">
        <f t="shared" si="103"/>
        <v>45467.583333323113</v>
      </c>
      <c r="AJ4217" s="33">
        <v>99.82</v>
      </c>
      <c r="AK4217" s="33">
        <f>MIN(CalcoliFV!$AN$7,CalcoliFV!$AO$7+MAX(0,180-AJ4217)+4)</f>
        <v>110</v>
      </c>
    </row>
    <row r="4218" spans="35:37" x14ac:dyDescent="0.3">
      <c r="AI4218" s="32">
        <f t="shared" si="103"/>
        <v>45467.624999989777</v>
      </c>
      <c r="AJ4218" s="33">
        <v>106.12</v>
      </c>
      <c r="AK4218" s="33">
        <f>MIN(CalcoliFV!$AN$7,CalcoliFV!$AO$7+MAX(0,180-AJ4218)+4)</f>
        <v>110</v>
      </c>
    </row>
    <row r="4219" spans="35:37" x14ac:dyDescent="0.3">
      <c r="AI4219" s="32">
        <f t="shared" si="103"/>
        <v>45467.666666656442</v>
      </c>
      <c r="AJ4219" s="33">
        <v>108.06</v>
      </c>
      <c r="AK4219" s="33">
        <f>MIN(CalcoliFV!$AN$7,CalcoliFV!$AO$7+MAX(0,180-AJ4219)+4)</f>
        <v>110</v>
      </c>
    </row>
    <row r="4220" spans="35:37" x14ac:dyDescent="0.3">
      <c r="AI4220" s="32">
        <f t="shared" si="103"/>
        <v>45467.708333323106</v>
      </c>
      <c r="AJ4220" s="33">
        <v>108.33</v>
      </c>
      <c r="AK4220" s="33">
        <f>MIN(CalcoliFV!$AN$7,CalcoliFV!$AO$7+MAX(0,180-AJ4220)+4)</f>
        <v>110</v>
      </c>
    </row>
    <row r="4221" spans="35:37" x14ac:dyDescent="0.3">
      <c r="AI4221" s="32">
        <f t="shared" si="103"/>
        <v>45467.74999998977</v>
      </c>
      <c r="AJ4221" s="33">
        <v>112.29</v>
      </c>
      <c r="AK4221" s="33">
        <f>MIN(CalcoliFV!$AN$7,CalcoliFV!$AO$7+MAX(0,180-AJ4221)+4)</f>
        <v>110</v>
      </c>
    </row>
    <row r="4222" spans="35:37" x14ac:dyDescent="0.3">
      <c r="AI4222" s="32">
        <f t="shared" si="103"/>
        <v>45467.791666656434</v>
      </c>
      <c r="AJ4222" s="33">
        <v>130</v>
      </c>
      <c r="AK4222" s="33">
        <f>MIN(CalcoliFV!$AN$7,CalcoliFV!$AO$7+MAX(0,180-AJ4222)+4)</f>
        <v>110</v>
      </c>
    </row>
    <row r="4223" spans="35:37" x14ac:dyDescent="0.3">
      <c r="AI4223" s="32">
        <f t="shared" si="103"/>
        <v>45467.833333323098</v>
      </c>
      <c r="AJ4223" s="33">
        <v>142.28</v>
      </c>
      <c r="AK4223" s="33">
        <f>MIN(CalcoliFV!$AN$7,CalcoliFV!$AO$7+MAX(0,180-AJ4223)+4)</f>
        <v>110</v>
      </c>
    </row>
    <row r="4224" spans="35:37" x14ac:dyDescent="0.3">
      <c r="AI4224" s="32">
        <f t="shared" si="103"/>
        <v>45467.874999989763</v>
      </c>
      <c r="AJ4224" s="33">
        <v>137.51</v>
      </c>
      <c r="AK4224" s="33">
        <f>MIN(CalcoliFV!$AN$7,CalcoliFV!$AO$7+MAX(0,180-AJ4224)+4)</f>
        <v>110</v>
      </c>
    </row>
    <row r="4225" spans="35:37" x14ac:dyDescent="0.3">
      <c r="AI4225" s="32">
        <f t="shared" si="103"/>
        <v>45467.916666656427</v>
      </c>
      <c r="AJ4225" s="33">
        <v>113.7</v>
      </c>
      <c r="AK4225" s="33">
        <f>MIN(CalcoliFV!$AN$7,CalcoliFV!$AO$7+MAX(0,180-AJ4225)+4)</f>
        <v>110</v>
      </c>
    </row>
    <row r="4226" spans="35:37" x14ac:dyDescent="0.3">
      <c r="AI4226" s="32">
        <f t="shared" si="103"/>
        <v>45467.958333323091</v>
      </c>
      <c r="AJ4226" s="33">
        <v>108.93</v>
      </c>
      <c r="AK4226" s="33">
        <f>MIN(CalcoliFV!$AN$7,CalcoliFV!$AO$7+MAX(0,180-AJ4226)+4)</f>
        <v>110</v>
      </c>
    </row>
    <row r="4227" spans="35:37" x14ac:dyDescent="0.3">
      <c r="AI4227" s="32">
        <f t="shared" si="103"/>
        <v>45467.999999989755</v>
      </c>
      <c r="AJ4227" s="33">
        <v>113.64</v>
      </c>
      <c r="AK4227" s="33">
        <f>MIN(CalcoliFV!$AN$7,CalcoliFV!$AO$7+MAX(0,180-AJ4227)+4)</f>
        <v>110</v>
      </c>
    </row>
    <row r="4228" spans="35:37" x14ac:dyDescent="0.3">
      <c r="AI4228" s="32">
        <f t="shared" si="103"/>
        <v>45468.04166665642</v>
      </c>
      <c r="AJ4228" s="33">
        <v>111.12</v>
      </c>
      <c r="AK4228" s="33">
        <f>MIN(CalcoliFV!$AN$7,CalcoliFV!$AO$7+MAX(0,180-AJ4228)+4)</f>
        <v>110</v>
      </c>
    </row>
    <row r="4229" spans="35:37" x14ac:dyDescent="0.3">
      <c r="AI4229" s="32">
        <f t="shared" ref="AI4229:AI4292" si="104">AI4228+1/24</f>
        <v>45468.083333323084</v>
      </c>
      <c r="AJ4229" s="33">
        <v>110.20735000000001</v>
      </c>
      <c r="AK4229" s="33">
        <f>MIN(CalcoliFV!$AN$7,CalcoliFV!$AO$7+MAX(0,180-AJ4229)+4)</f>
        <v>110</v>
      </c>
    </row>
    <row r="4230" spans="35:37" x14ac:dyDescent="0.3">
      <c r="AI4230" s="32">
        <f t="shared" si="104"/>
        <v>45468.124999989748</v>
      </c>
      <c r="AJ4230" s="33">
        <v>107.52</v>
      </c>
      <c r="AK4230" s="33">
        <f>MIN(CalcoliFV!$AN$7,CalcoliFV!$AO$7+MAX(0,180-AJ4230)+4)</f>
        <v>110</v>
      </c>
    </row>
    <row r="4231" spans="35:37" x14ac:dyDescent="0.3">
      <c r="AI4231" s="32">
        <f t="shared" si="104"/>
        <v>45468.166666656412</v>
      </c>
      <c r="AJ4231" s="33">
        <v>105.73</v>
      </c>
      <c r="AK4231" s="33">
        <f>MIN(CalcoliFV!$AN$7,CalcoliFV!$AO$7+MAX(0,180-AJ4231)+4)</f>
        <v>110</v>
      </c>
    </row>
    <row r="4232" spans="35:37" x14ac:dyDescent="0.3">
      <c r="AI4232" s="32">
        <f t="shared" si="104"/>
        <v>45468.208333323077</v>
      </c>
      <c r="AJ4232" s="33">
        <v>107.52</v>
      </c>
      <c r="AK4232" s="33">
        <f>MIN(CalcoliFV!$AN$7,CalcoliFV!$AO$7+MAX(0,180-AJ4232)+4)</f>
        <v>110</v>
      </c>
    </row>
    <row r="4233" spans="35:37" x14ac:dyDescent="0.3">
      <c r="AI4233" s="32">
        <f t="shared" si="104"/>
        <v>45468.249999989741</v>
      </c>
      <c r="AJ4233" s="33">
        <v>114.8</v>
      </c>
      <c r="AK4233" s="33">
        <f>MIN(CalcoliFV!$AN$7,CalcoliFV!$AO$7+MAX(0,180-AJ4233)+4)</f>
        <v>110</v>
      </c>
    </row>
    <row r="4234" spans="35:37" x14ac:dyDescent="0.3">
      <c r="AI4234" s="32">
        <f t="shared" si="104"/>
        <v>45468.291666656405</v>
      </c>
      <c r="AJ4234" s="33">
        <v>134.94</v>
      </c>
      <c r="AK4234" s="33">
        <f>MIN(CalcoliFV!$AN$7,CalcoliFV!$AO$7+MAX(0,180-AJ4234)+4)</f>
        <v>110</v>
      </c>
    </row>
    <row r="4235" spans="35:37" x14ac:dyDescent="0.3">
      <c r="AI4235" s="32">
        <f t="shared" si="104"/>
        <v>45468.333333323069</v>
      </c>
      <c r="AJ4235" s="33">
        <v>144.91999999999999</v>
      </c>
      <c r="AK4235" s="33">
        <f>MIN(CalcoliFV!$AN$7,CalcoliFV!$AO$7+MAX(0,180-AJ4235)+4)</f>
        <v>109.08000000000001</v>
      </c>
    </row>
    <row r="4236" spans="35:37" x14ac:dyDescent="0.3">
      <c r="AI4236" s="32">
        <f t="shared" si="104"/>
        <v>45468.374999989734</v>
      </c>
      <c r="AJ4236" s="33">
        <v>133.31</v>
      </c>
      <c r="AK4236" s="33">
        <f>MIN(CalcoliFV!$AN$7,CalcoliFV!$AO$7+MAX(0,180-AJ4236)+4)</f>
        <v>110</v>
      </c>
    </row>
    <row r="4237" spans="35:37" x14ac:dyDescent="0.3">
      <c r="AI4237" s="32">
        <f t="shared" si="104"/>
        <v>45468.416666656398</v>
      </c>
      <c r="AJ4237" s="33">
        <v>119.22</v>
      </c>
      <c r="AK4237" s="33">
        <f>MIN(CalcoliFV!$AN$7,CalcoliFV!$AO$7+MAX(0,180-AJ4237)+4)</f>
        <v>110</v>
      </c>
    </row>
    <row r="4238" spans="35:37" x14ac:dyDescent="0.3">
      <c r="AI4238" s="32">
        <f t="shared" si="104"/>
        <v>45468.458333323062</v>
      </c>
      <c r="AJ4238" s="33">
        <v>114</v>
      </c>
      <c r="AK4238" s="33">
        <f>MIN(CalcoliFV!$AN$7,CalcoliFV!$AO$7+MAX(0,180-AJ4238)+4)</f>
        <v>110</v>
      </c>
    </row>
    <row r="4239" spans="35:37" x14ac:dyDescent="0.3">
      <c r="AI4239" s="32">
        <f t="shared" si="104"/>
        <v>45468.499999989726</v>
      </c>
      <c r="AJ4239" s="33">
        <v>101.29</v>
      </c>
      <c r="AK4239" s="33">
        <f>MIN(CalcoliFV!$AN$7,CalcoliFV!$AO$7+MAX(0,180-AJ4239)+4)</f>
        <v>110</v>
      </c>
    </row>
    <row r="4240" spans="35:37" x14ac:dyDescent="0.3">
      <c r="AI4240" s="32">
        <f t="shared" si="104"/>
        <v>45468.541666656391</v>
      </c>
      <c r="AJ4240" s="33">
        <v>100.2</v>
      </c>
      <c r="AK4240" s="33">
        <f>MIN(CalcoliFV!$AN$7,CalcoliFV!$AO$7+MAX(0,180-AJ4240)+4)</f>
        <v>110</v>
      </c>
    </row>
    <row r="4241" spans="35:37" x14ac:dyDescent="0.3">
      <c r="AI4241" s="32">
        <f t="shared" si="104"/>
        <v>45468.583333323055</v>
      </c>
      <c r="AJ4241" s="33">
        <v>108.96</v>
      </c>
      <c r="AK4241" s="33">
        <f>MIN(CalcoliFV!$AN$7,CalcoliFV!$AO$7+MAX(0,180-AJ4241)+4)</f>
        <v>110</v>
      </c>
    </row>
    <row r="4242" spans="35:37" x14ac:dyDescent="0.3">
      <c r="AI4242" s="32">
        <f t="shared" si="104"/>
        <v>45468.624999989719</v>
      </c>
      <c r="AJ4242" s="33">
        <v>110.27752</v>
      </c>
      <c r="AK4242" s="33">
        <f>MIN(CalcoliFV!$AN$7,CalcoliFV!$AO$7+MAX(0,180-AJ4242)+4)</f>
        <v>110</v>
      </c>
    </row>
    <row r="4243" spans="35:37" x14ac:dyDescent="0.3">
      <c r="AI4243" s="32">
        <f t="shared" si="104"/>
        <v>45468.666666656383</v>
      </c>
      <c r="AJ4243" s="33">
        <v>112.5</v>
      </c>
      <c r="AK4243" s="33">
        <f>MIN(CalcoliFV!$AN$7,CalcoliFV!$AO$7+MAX(0,180-AJ4243)+4)</f>
        <v>110</v>
      </c>
    </row>
    <row r="4244" spans="35:37" x14ac:dyDescent="0.3">
      <c r="AI4244" s="32">
        <f t="shared" si="104"/>
        <v>45468.708333323048</v>
      </c>
      <c r="AJ4244" s="33">
        <v>113.63</v>
      </c>
      <c r="AK4244" s="33">
        <f>MIN(CalcoliFV!$AN$7,CalcoliFV!$AO$7+MAX(0,180-AJ4244)+4)</f>
        <v>110</v>
      </c>
    </row>
    <row r="4245" spans="35:37" x14ac:dyDescent="0.3">
      <c r="AI4245" s="32">
        <f t="shared" si="104"/>
        <v>45468.749999989712</v>
      </c>
      <c r="AJ4245" s="33">
        <v>114.85</v>
      </c>
      <c r="AK4245" s="33">
        <f>MIN(CalcoliFV!$AN$7,CalcoliFV!$AO$7+MAX(0,180-AJ4245)+4)</f>
        <v>110</v>
      </c>
    </row>
    <row r="4246" spans="35:37" x14ac:dyDescent="0.3">
      <c r="AI4246" s="32">
        <f t="shared" si="104"/>
        <v>45468.791666656376</v>
      </c>
      <c r="AJ4246" s="33">
        <v>133.24</v>
      </c>
      <c r="AK4246" s="33">
        <f>MIN(CalcoliFV!$AN$7,CalcoliFV!$AO$7+MAX(0,180-AJ4246)+4)</f>
        <v>110</v>
      </c>
    </row>
    <row r="4247" spans="35:37" x14ac:dyDescent="0.3">
      <c r="AI4247" s="32">
        <f t="shared" si="104"/>
        <v>45468.83333332304</v>
      </c>
      <c r="AJ4247" s="33">
        <v>136.69128000000001</v>
      </c>
      <c r="AK4247" s="33">
        <f>MIN(CalcoliFV!$AN$7,CalcoliFV!$AO$7+MAX(0,180-AJ4247)+4)</f>
        <v>110</v>
      </c>
    </row>
    <row r="4248" spans="35:37" x14ac:dyDescent="0.3">
      <c r="AI4248" s="32">
        <f t="shared" si="104"/>
        <v>45468.874999989705</v>
      </c>
      <c r="AJ4248" s="33">
        <v>123.52</v>
      </c>
      <c r="AK4248" s="33">
        <f>MIN(CalcoliFV!$AN$7,CalcoliFV!$AO$7+MAX(0,180-AJ4248)+4)</f>
        <v>110</v>
      </c>
    </row>
    <row r="4249" spans="35:37" x14ac:dyDescent="0.3">
      <c r="AI4249" s="32">
        <f t="shared" si="104"/>
        <v>45468.916666656369</v>
      </c>
      <c r="AJ4249" s="33">
        <v>110.9</v>
      </c>
      <c r="AK4249" s="33">
        <f>MIN(CalcoliFV!$AN$7,CalcoliFV!$AO$7+MAX(0,180-AJ4249)+4)</f>
        <v>110</v>
      </c>
    </row>
    <row r="4250" spans="35:37" x14ac:dyDescent="0.3">
      <c r="AI4250" s="32">
        <f t="shared" si="104"/>
        <v>45468.958333323033</v>
      </c>
      <c r="AJ4250" s="33">
        <v>109</v>
      </c>
      <c r="AK4250" s="33">
        <f>MIN(CalcoliFV!$AN$7,CalcoliFV!$AO$7+MAX(0,180-AJ4250)+4)</f>
        <v>110</v>
      </c>
    </row>
    <row r="4251" spans="35:37" x14ac:dyDescent="0.3">
      <c r="AI4251" s="32">
        <f t="shared" si="104"/>
        <v>45468.999999989697</v>
      </c>
      <c r="AJ4251" s="33">
        <v>109.03179</v>
      </c>
      <c r="AK4251" s="33">
        <f>MIN(CalcoliFV!$AN$7,CalcoliFV!$AO$7+MAX(0,180-AJ4251)+4)</f>
        <v>110</v>
      </c>
    </row>
    <row r="4252" spans="35:37" x14ac:dyDescent="0.3">
      <c r="AI4252" s="32">
        <f t="shared" si="104"/>
        <v>45469.041666656361</v>
      </c>
      <c r="AJ4252" s="33">
        <v>101.25</v>
      </c>
      <c r="AK4252" s="33">
        <f>MIN(CalcoliFV!$AN$7,CalcoliFV!$AO$7+MAX(0,180-AJ4252)+4)</f>
        <v>110</v>
      </c>
    </row>
    <row r="4253" spans="35:37" x14ac:dyDescent="0.3">
      <c r="AI4253" s="32">
        <f t="shared" si="104"/>
        <v>45469.083333323026</v>
      </c>
      <c r="AJ4253" s="33">
        <v>107.24</v>
      </c>
      <c r="AK4253" s="33">
        <f>MIN(CalcoliFV!$AN$7,CalcoliFV!$AO$7+MAX(0,180-AJ4253)+4)</f>
        <v>110</v>
      </c>
    </row>
    <row r="4254" spans="35:37" x14ac:dyDescent="0.3">
      <c r="AI4254" s="32">
        <f t="shared" si="104"/>
        <v>45469.12499998969</v>
      </c>
      <c r="AJ4254" s="33">
        <v>103</v>
      </c>
      <c r="AK4254" s="33">
        <f>MIN(CalcoliFV!$AN$7,CalcoliFV!$AO$7+MAX(0,180-AJ4254)+4)</f>
        <v>110</v>
      </c>
    </row>
    <row r="4255" spans="35:37" x14ac:dyDescent="0.3">
      <c r="AI4255" s="32">
        <f t="shared" si="104"/>
        <v>45469.166666656354</v>
      </c>
      <c r="AJ4255" s="33">
        <v>104.1653</v>
      </c>
      <c r="AK4255" s="33">
        <f>MIN(CalcoliFV!$AN$7,CalcoliFV!$AO$7+MAX(0,180-AJ4255)+4)</f>
        <v>110</v>
      </c>
    </row>
    <row r="4256" spans="35:37" x14ac:dyDescent="0.3">
      <c r="AI4256" s="32">
        <f t="shared" si="104"/>
        <v>45469.208333323018</v>
      </c>
      <c r="AJ4256" s="33">
        <v>107.24</v>
      </c>
      <c r="AK4256" s="33">
        <f>MIN(CalcoliFV!$AN$7,CalcoliFV!$AO$7+MAX(0,180-AJ4256)+4)</f>
        <v>110</v>
      </c>
    </row>
    <row r="4257" spans="35:37" x14ac:dyDescent="0.3">
      <c r="AI4257" s="32">
        <f t="shared" si="104"/>
        <v>45469.249999989683</v>
      </c>
      <c r="AJ4257" s="33">
        <v>110.49</v>
      </c>
      <c r="AK4257" s="33">
        <f>MIN(CalcoliFV!$AN$7,CalcoliFV!$AO$7+MAX(0,180-AJ4257)+4)</f>
        <v>110</v>
      </c>
    </row>
    <row r="4258" spans="35:37" x14ac:dyDescent="0.3">
      <c r="AI4258" s="32">
        <f t="shared" si="104"/>
        <v>45469.291666656347</v>
      </c>
      <c r="AJ4258" s="33">
        <v>130</v>
      </c>
      <c r="AK4258" s="33">
        <f>MIN(CalcoliFV!$AN$7,CalcoliFV!$AO$7+MAX(0,180-AJ4258)+4)</f>
        <v>110</v>
      </c>
    </row>
    <row r="4259" spans="35:37" x14ac:dyDescent="0.3">
      <c r="AI4259" s="32">
        <f t="shared" si="104"/>
        <v>45469.333333323011</v>
      </c>
      <c r="AJ4259" s="33">
        <v>131.62</v>
      </c>
      <c r="AK4259" s="33">
        <f>MIN(CalcoliFV!$AN$7,CalcoliFV!$AO$7+MAX(0,180-AJ4259)+4)</f>
        <v>110</v>
      </c>
    </row>
    <row r="4260" spans="35:37" x14ac:dyDescent="0.3">
      <c r="AI4260" s="32">
        <f t="shared" si="104"/>
        <v>45469.374999989675</v>
      </c>
      <c r="AJ4260" s="33">
        <v>119.8</v>
      </c>
      <c r="AK4260" s="33">
        <f>MIN(CalcoliFV!$AN$7,CalcoliFV!$AO$7+MAX(0,180-AJ4260)+4)</f>
        <v>110</v>
      </c>
    </row>
    <row r="4261" spans="35:37" x14ac:dyDescent="0.3">
      <c r="AI4261" s="32">
        <f t="shared" si="104"/>
        <v>45469.41666665634</v>
      </c>
      <c r="AJ4261" s="33">
        <v>109.54</v>
      </c>
      <c r="AK4261" s="33">
        <f>MIN(CalcoliFV!$AN$7,CalcoliFV!$AO$7+MAX(0,180-AJ4261)+4)</f>
        <v>110</v>
      </c>
    </row>
    <row r="4262" spans="35:37" x14ac:dyDescent="0.3">
      <c r="AI4262" s="32">
        <f t="shared" si="104"/>
        <v>45469.458333323004</v>
      </c>
      <c r="AJ4262" s="33">
        <v>105</v>
      </c>
      <c r="AK4262" s="33">
        <f>MIN(CalcoliFV!$AN$7,CalcoliFV!$AO$7+MAX(0,180-AJ4262)+4)</f>
        <v>110</v>
      </c>
    </row>
    <row r="4263" spans="35:37" x14ac:dyDescent="0.3">
      <c r="AI4263" s="32">
        <f t="shared" si="104"/>
        <v>45469.499999989668</v>
      </c>
      <c r="AJ4263" s="33">
        <v>90.54</v>
      </c>
      <c r="AK4263" s="33">
        <f>MIN(CalcoliFV!$AN$7,CalcoliFV!$AO$7+MAX(0,180-AJ4263)+4)</f>
        <v>110</v>
      </c>
    </row>
    <row r="4264" spans="35:37" x14ac:dyDescent="0.3">
      <c r="AI4264" s="32">
        <f t="shared" si="104"/>
        <v>45469.541666656332</v>
      </c>
      <c r="AJ4264" s="33">
        <v>90.9</v>
      </c>
      <c r="AK4264" s="33">
        <f>MIN(CalcoliFV!$AN$7,CalcoliFV!$AO$7+MAX(0,180-AJ4264)+4)</f>
        <v>110</v>
      </c>
    </row>
    <row r="4265" spans="35:37" x14ac:dyDescent="0.3">
      <c r="AI4265" s="32">
        <f t="shared" si="104"/>
        <v>45469.583333322997</v>
      </c>
      <c r="AJ4265" s="33">
        <v>92.4</v>
      </c>
      <c r="AK4265" s="33">
        <f>MIN(CalcoliFV!$AN$7,CalcoliFV!$AO$7+MAX(0,180-AJ4265)+4)</f>
        <v>110</v>
      </c>
    </row>
    <row r="4266" spans="35:37" x14ac:dyDescent="0.3">
      <c r="AI4266" s="32">
        <f t="shared" si="104"/>
        <v>45469.624999989661</v>
      </c>
      <c r="AJ4266" s="33">
        <v>92.999030000000005</v>
      </c>
      <c r="AK4266" s="33">
        <f>MIN(CalcoliFV!$AN$7,CalcoliFV!$AO$7+MAX(0,180-AJ4266)+4)</f>
        <v>110</v>
      </c>
    </row>
    <row r="4267" spans="35:37" x14ac:dyDescent="0.3">
      <c r="AI4267" s="32">
        <f t="shared" si="104"/>
        <v>45469.666666656325</v>
      </c>
      <c r="AJ4267" s="33">
        <v>104</v>
      </c>
      <c r="AK4267" s="33">
        <f>MIN(CalcoliFV!$AN$7,CalcoliFV!$AO$7+MAX(0,180-AJ4267)+4)</f>
        <v>110</v>
      </c>
    </row>
    <row r="4268" spans="35:37" x14ac:dyDescent="0.3">
      <c r="AI4268" s="32">
        <f t="shared" si="104"/>
        <v>45469.708333322989</v>
      </c>
      <c r="AJ4268" s="33">
        <v>108.59</v>
      </c>
      <c r="AK4268" s="33">
        <f>MIN(CalcoliFV!$AN$7,CalcoliFV!$AO$7+MAX(0,180-AJ4268)+4)</f>
        <v>110</v>
      </c>
    </row>
    <row r="4269" spans="35:37" x14ac:dyDescent="0.3">
      <c r="AI4269" s="32">
        <f t="shared" si="104"/>
        <v>45469.749999989654</v>
      </c>
      <c r="AJ4269" s="33">
        <v>114.98</v>
      </c>
      <c r="AK4269" s="33">
        <f>MIN(CalcoliFV!$AN$7,CalcoliFV!$AO$7+MAX(0,180-AJ4269)+4)</f>
        <v>110</v>
      </c>
    </row>
    <row r="4270" spans="35:37" x14ac:dyDescent="0.3">
      <c r="AI4270" s="32">
        <f t="shared" si="104"/>
        <v>45469.791666656318</v>
      </c>
      <c r="AJ4270" s="33">
        <v>145</v>
      </c>
      <c r="AK4270" s="33">
        <f>MIN(CalcoliFV!$AN$7,CalcoliFV!$AO$7+MAX(0,180-AJ4270)+4)</f>
        <v>109</v>
      </c>
    </row>
    <row r="4271" spans="35:37" x14ac:dyDescent="0.3">
      <c r="AI4271" s="32">
        <f t="shared" si="104"/>
        <v>45469.833333322982</v>
      </c>
      <c r="AJ4271" s="33">
        <v>156.97729000000001</v>
      </c>
      <c r="AK4271" s="33">
        <f>MIN(CalcoliFV!$AN$7,CalcoliFV!$AO$7+MAX(0,180-AJ4271)+4)</f>
        <v>97.022709999999989</v>
      </c>
    </row>
    <row r="4272" spans="35:37" x14ac:dyDescent="0.3">
      <c r="AI4272" s="32">
        <f t="shared" si="104"/>
        <v>45469.874999989646</v>
      </c>
      <c r="AJ4272" s="33">
        <v>137.18</v>
      </c>
      <c r="AK4272" s="33">
        <f>MIN(CalcoliFV!$AN$7,CalcoliFV!$AO$7+MAX(0,180-AJ4272)+4)</f>
        <v>110</v>
      </c>
    </row>
    <row r="4273" spans="35:37" x14ac:dyDescent="0.3">
      <c r="AI4273" s="32">
        <f t="shared" si="104"/>
        <v>45469.916666656311</v>
      </c>
      <c r="AJ4273" s="33">
        <v>118.98</v>
      </c>
      <c r="AK4273" s="33">
        <f>MIN(CalcoliFV!$AN$7,CalcoliFV!$AO$7+MAX(0,180-AJ4273)+4)</f>
        <v>110</v>
      </c>
    </row>
    <row r="4274" spans="35:37" x14ac:dyDescent="0.3">
      <c r="AI4274" s="32">
        <f t="shared" si="104"/>
        <v>45469.958333322975</v>
      </c>
      <c r="AJ4274" s="33">
        <v>110</v>
      </c>
      <c r="AK4274" s="33">
        <f>MIN(CalcoliFV!$AN$7,CalcoliFV!$AO$7+MAX(0,180-AJ4274)+4)</f>
        <v>110</v>
      </c>
    </row>
    <row r="4275" spans="35:37" x14ac:dyDescent="0.3">
      <c r="AI4275" s="32">
        <f t="shared" si="104"/>
        <v>45469.999999989639</v>
      </c>
      <c r="AJ4275" s="33">
        <v>107.75</v>
      </c>
      <c r="AK4275" s="33">
        <f>MIN(CalcoliFV!$AN$7,CalcoliFV!$AO$7+MAX(0,180-AJ4275)+4)</f>
        <v>110</v>
      </c>
    </row>
    <row r="4276" spans="35:37" x14ac:dyDescent="0.3">
      <c r="AI4276" s="32">
        <f t="shared" si="104"/>
        <v>45470.041666656303</v>
      </c>
      <c r="AJ4276" s="33">
        <v>106.95</v>
      </c>
      <c r="AK4276" s="33">
        <f>MIN(CalcoliFV!$AN$7,CalcoliFV!$AO$7+MAX(0,180-AJ4276)+4)</f>
        <v>110</v>
      </c>
    </row>
    <row r="4277" spans="35:37" x14ac:dyDescent="0.3">
      <c r="AI4277" s="32">
        <f t="shared" si="104"/>
        <v>45470.083333322968</v>
      </c>
      <c r="AJ4277" s="33">
        <v>102.18613000000001</v>
      </c>
      <c r="AK4277" s="33">
        <f>MIN(CalcoliFV!$AN$7,CalcoliFV!$AO$7+MAX(0,180-AJ4277)+4)</f>
        <v>110</v>
      </c>
    </row>
    <row r="4278" spans="35:37" x14ac:dyDescent="0.3">
      <c r="AI4278" s="32">
        <f t="shared" si="104"/>
        <v>45470.124999989632</v>
      </c>
      <c r="AJ4278" s="33">
        <v>106.95</v>
      </c>
      <c r="AK4278" s="33">
        <f>MIN(CalcoliFV!$AN$7,CalcoliFV!$AO$7+MAX(0,180-AJ4278)+4)</f>
        <v>110</v>
      </c>
    </row>
    <row r="4279" spans="35:37" x14ac:dyDescent="0.3">
      <c r="AI4279" s="32">
        <f t="shared" si="104"/>
        <v>45470.166666656296</v>
      </c>
      <c r="AJ4279" s="33">
        <v>106.38</v>
      </c>
      <c r="AK4279" s="33">
        <f>MIN(CalcoliFV!$AN$7,CalcoliFV!$AO$7+MAX(0,180-AJ4279)+4)</f>
        <v>110</v>
      </c>
    </row>
    <row r="4280" spans="35:37" x14ac:dyDescent="0.3">
      <c r="AI4280" s="32">
        <f t="shared" si="104"/>
        <v>45470.20833332296</v>
      </c>
      <c r="AJ4280" s="33">
        <v>107.75</v>
      </c>
      <c r="AK4280" s="33">
        <f>MIN(CalcoliFV!$AN$7,CalcoliFV!$AO$7+MAX(0,180-AJ4280)+4)</f>
        <v>110</v>
      </c>
    </row>
    <row r="4281" spans="35:37" x14ac:dyDescent="0.3">
      <c r="AI4281" s="32">
        <f t="shared" si="104"/>
        <v>45470.249999989624</v>
      </c>
      <c r="AJ4281" s="33">
        <v>114.14781000000001</v>
      </c>
      <c r="AK4281" s="33">
        <f>MIN(CalcoliFV!$AN$7,CalcoliFV!$AO$7+MAX(0,180-AJ4281)+4)</f>
        <v>110</v>
      </c>
    </row>
    <row r="4282" spans="35:37" x14ac:dyDescent="0.3">
      <c r="AI4282" s="32">
        <f t="shared" si="104"/>
        <v>45470.291666656289</v>
      </c>
      <c r="AJ4282" s="33">
        <v>123.8</v>
      </c>
      <c r="AK4282" s="33">
        <f>MIN(CalcoliFV!$AN$7,CalcoliFV!$AO$7+MAX(0,180-AJ4282)+4)</f>
        <v>110</v>
      </c>
    </row>
    <row r="4283" spans="35:37" x14ac:dyDescent="0.3">
      <c r="AI4283" s="32">
        <f t="shared" si="104"/>
        <v>45470.333333322953</v>
      </c>
      <c r="AJ4283" s="33">
        <v>115</v>
      </c>
      <c r="AK4283" s="33">
        <f>MIN(CalcoliFV!$AN$7,CalcoliFV!$AO$7+MAX(0,180-AJ4283)+4)</f>
        <v>110</v>
      </c>
    </row>
    <row r="4284" spans="35:37" x14ac:dyDescent="0.3">
      <c r="AI4284" s="32">
        <f t="shared" si="104"/>
        <v>45470.374999989617</v>
      </c>
      <c r="AJ4284" s="33">
        <v>109</v>
      </c>
      <c r="AK4284" s="33">
        <f>MIN(CalcoliFV!$AN$7,CalcoliFV!$AO$7+MAX(0,180-AJ4284)+4)</f>
        <v>110</v>
      </c>
    </row>
    <row r="4285" spans="35:37" x14ac:dyDescent="0.3">
      <c r="AI4285" s="32">
        <f t="shared" si="104"/>
        <v>45470.416666656281</v>
      </c>
      <c r="AJ4285" s="33">
        <v>100.1</v>
      </c>
      <c r="AK4285" s="33">
        <f>MIN(CalcoliFV!$AN$7,CalcoliFV!$AO$7+MAX(0,180-AJ4285)+4)</f>
        <v>110</v>
      </c>
    </row>
    <row r="4286" spans="35:37" x14ac:dyDescent="0.3">
      <c r="AI4286" s="32">
        <f t="shared" si="104"/>
        <v>45470.458333322946</v>
      </c>
      <c r="AJ4286" s="33">
        <v>89.9</v>
      </c>
      <c r="AK4286" s="33">
        <f>MIN(CalcoliFV!$AN$7,CalcoliFV!$AO$7+MAX(0,180-AJ4286)+4)</f>
        <v>110</v>
      </c>
    </row>
    <row r="4287" spans="35:37" x14ac:dyDescent="0.3">
      <c r="AI4287" s="32">
        <f t="shared" si="104"/>
        <v>45470.49999998961</v>
      </c>
      <c r="AJ4287" s="33">
        <v>80</v>
      </c>
      <c r="AK4287" s="33">
        <f>MIN(CalcoliFV!$AN$7,CalcoliFV!$AO$7+MAX(0,180-AJ4287)+4)</f>
        <v>110</v>
      </c>
    </row>
    <row r="4288" spans="35:37" x14ac:dyDescent="0.3">
      <c r="AI4288" s="32">
        <f t="shared" si="104"/>
        <v>45470.541666656274</v>
      </c>
      <c r="AJ4288" s="33">
        <v>82.49315</v>
      </c>
      <c r="AK4288" s="33">
        <f>MIN(CalcoliFV!$AN$7,CalcoliFV!$AO$7+MAX(0,180-AJ4288)+4)</f>
        <v>110</v>
      </c>
    </row>
    <row r="4289" spans="35:37" x14ac:dyDescent="0.3">
      <c r="AI4289" s="32">
        <f t="shared" si="104"/>
        <v>45470.583333322938</v>
      </c>
      <c r="AJ4289" s="33">
        <v>88.49</v>
      </c>
      <c r="AK4289" s="33">
        <f>MIN(CalcoliFV!$AN$7,CalcoliFV!$AO$7+MAX(0,180-AJ4289)+4)</f>
        <v>110</v>
      </c>
    </row>
    <row r="4290" spans="35:37" x14ac:dyDescent="0.3">
      <c r="AI4290" s="32">
        <f t="shared" si="104"/>
        <v>45470.624999989603</v>
      </c>
      <c r="AJ4290" s="33">
        <v>91.06</v>
      </c>
      <c r="AK4290" s="33">
        <f>MIN(CalcoliFV!$AN$7,CalcoliFV!$AO$7+MAX(0,180-AJ4290)+4)</f>
        <v>110</v>
      </c>
    </row>
    <row r="4291" spans="35:37" x14ac:dyDescent="0.3">
      <c r="AI4291" s="32">
        <f t="shared" si="104"/>
        <v>45470.666666656267</v>
      </c>
      <c r="AJ4291" s="33">
        <v>100.1</v>
      </c>
      <c r="AK4291" s="33">
        <f>MIN(CalcoliFV!$AN$7,CalcoliFV!$AO$7+MAX(0,180-AJ4291)+4)</f>
        <v>110</v>
      </c>
    </row>
    <row r="4292" spans="35:37" x14ac:dyDescent="0.3">
      <c r="AI4292" s="32">
        <f t="shared" si="104"/>
        <v>45470.708333322931</v>
      </c>
      <c r="AJ4292" s="33">
        <v>104</v>
      </c>
      <c r="AK4292" s="33">
        <f>MIN(CalcoliFV!$AN$7,CalcoliFV!$AO$7+MAX(0,180-AJ4292)+4)</f>
        <v>110</v>
      </c>
    </row>
    <row r="4293" spans="35:37" x14ac:dyDescent="0.3">
      <c r="AI4293" s="32">
        <f t="shared" ref="AI4293:AI4356" si="105">AI4292+1/24</f>
        <v>45470.749999989595</v>
      </c>
      <c r="AJ4293" s="33">
        <v>111.93</v>
      </c>
      <c r="AK4293" s="33">
        <f>MIN(CalcoliFV!$AN$7,CalcoliFV!$AO$7+MAX(0,180-AJ4293)+4)</f>
        <v>110</v>
      </c>
    </row>
    <row r="4294" spans="35:37" x14ac:dyDescent="0.3">
      <c r="AI4294" s="32">
        <f t="shared" si="105"/>
        <v>45470.79166665626</v>
      </c>
      <c r="AJ4294" s="33">
        <v>136.93</v>
      </c>
      <c r="AK4294" s="33">
        <f>MIN(CalcoliFV!$AN$7,CalcoliFV!$AO$7+MAX(0,180-AJ4294)+4)</f>
        <v>110</v>
      </c>
    </row>
    <row r="4295" spans="35:37" x14ac:dyDescent="0.3">
      <c r="AI4295" s="32">
        <f t="shared" si="105"/>
        <v>45470.833333322924</v>
      </c>
      <c r="AJ4295" s="33">
        <v>150.63999999999999</v>
      </c>
      <c r="AK4295" s="33">
        <f>MIN(CalcoliFV!$AN$7,CalcoliFV!$AO$7+MAX(0,180-AJ4295)+4)</f>
        <v>103.36000000000001</v>
      </c>
    </row>
    <row r="4296" spans="35:37" x14ac:dyDescent="0.3">
      <c r="AI4296" s="32">
        <f t="shared" si="105"/>
        <v>45470.874999989588</v>
      </c>
      <c r="AJ4296" s="33">
        <v>149</v>
      </c>
      <c r="AK4296" s="33">
        <f>MIN(CalcoliFV!$AN$7,CalcoliFV!$AO$7+MAX(0,180-AJ4296)+4)</f>
        <v>105</v>
      </c>
    </row>
    <row r="4297" spans="35:37" x14ac:dyDescent="0.3">
      <c r="AI4297" s="32">
        <f t="shared" si="105"/>
        <v>45470.916666656252</v>
      </c>
      <c r="AJ4297" s="33">
        <v>122</v>
      </c>
      <c r="AK4297" s="33">
        <f>MIN(CalcoliFV!$AN$7,CalcoliFV!$AO$7+MAX(0,180-AJ4297)+4)</f>
        <v>110</v>
      </c>
    </row>
    <row r="4298" spans="35:37" x14ac:dyDescent="0.3">
      <c r="AI4298" s="32">
        <f t="shared" si="105"/>
        <v>45470.958333322917</v>
      </c>
      <c r="AJ4298" s="33">
        <v>110.56</v>
      </c>
      <c r="AK4298" s="33">
        <f>MIN(CalcoliFV!$AN$7,CalcoliFV!$AO$7+MAX(0,180-AJ4298)+4)</f>
        <v>110</v>
      </c>
    </row>
    <row r="4299" spans="35:37" x14ac:dyDescent="0.3">
      <c r="AI4299" s="32">
        <f t="shared" si="105"/>
        <v>45470.999999989581</v>
      </c>
      <c r="AJ4299" s="33">
        <v>110</v>
      </c>
      <c r="AK4299" s="33">
        <f>MIN(CalcoliFV!$AN$7,CalcoliFV!$AO$7+MAX(0,180-AJ4299)+4)</f>
        <v>110</v>
      </c>
    </row>
    <row r="4300" spans="35:37" x14ac:dyDescent="0.3">
      <c r="AI4300" s="32">
        <f t="shared" si="105"/>
        <v>45471.041666656245</v>
      </c>
      <c r="AJ4300" s="33">
        <v>106.58</v>
      </c>
      <c r="AK4300" s="33">
        <f>MIN(CalcoliFV!$AN$7,CalcoliFV!$AO$7+MAX(0,180-AJ4300)+4)</f>
        <v>110</v>
      </c>
    </row>
    <row r="4301" spans="35:37" x14ac:dyDescent="0.3">
      <c r="AI4301" s="32">
        <f t="shared" si="105"/>
        <v>45471.083333322909</v>
      </c>
      <c r="AJ4301" s="33">
        <v>104.28</v>
      </c>
      <c r="AK4301" s="33">
        <f>MIN(CalcoliFV!$AN$7,CalcoliFV!$AO$7+MAX(0,180-AJ4301)+4)</f>
        <v>110</v>
      </c>
    </row>
    <row r="4302" spans="35:37" x14ac:dyDescent="0.3">
      <c r="AI4302" s="32">
        <f t="shared" si="105"/>
        <v>45471.124999989574</v>
      </c>
      <c r="AJ4302" s="33">
        <v>102</v>
      </c>
      <c r="AK4302" s="33">
        <f>MIN(CalcoliFV!$AN$7,CalcoliFV!$AO$7+MAX(0,180-AJ4302)+4)</f>
        <v>110</v>
      </c>
    </row>
    <row r="4303" spans="35:37" x14ac:dyDescent="0.3">
      <c r="AI4303" s="32">
        <f t="shared" si="105"/>
        <v>45471.166666656238</v>
      </c>
      <c r="AJ4303" s="33">
        <v>105.92</v>
      </c>
      <c r="AK4303" s="33">
        <f>MIN(CalcoliFV!$AN$7,CalcoliFV!$AO$7+MAX(0,180-AJ4303)+4)</f>
        <v>110</v>
      </c>
    </row>
    <row r="4304" spans="35:37" x14ac:dyDescent="0.3">
      <c r="AI4304" s="32">
        <f t="shared" si="105"/>
        <v>45471.208333322902</v>
      </c>
      <c r="AJ4304" s="33">
        <v>107.14</v>
      </c>
      <c r="AK4304" s="33">
        <f>MIN(CalcoliFV!$AN$7,CalcoliFV!$AO$7+MAX(0,180-AJ4304)+4)</f>
        <v>110</v>
      </c>
    </row>
    <row r="4305" spans="35:37" x14ac:dyDescent="0.3">
      <c r="AI4305" s="32">
        <f t="shared" si="105"/>
        <v>45471.249999989566</v>
      </c>
      <c r="AJ4305" s="33">
        <v>114.52</v>
      </c>
      <c r="AK4305" s="33">
        <f>MIN(CalcoliFV!$AN$7,CalcoliFV!$AO$7+MAX(0,180-AJ4305)+4)</f>
        <v>110</v>
      </c>
    </row>
    <row r="4306" spans="35:37" x14ac:dyDescent="0.3">
      <c r="AI4306" s="32">
        <f t="shared" si="105"/>
        <v>45471.291666656231</v>
      </c>
      <c r="AJ4306" s="33">
        <v>123.48</v>
      </c>
      <c r="AK4306" s="33">
        <f>MIN(CalcoliFV!$AN$7,CalcoliFV!$AO$7+MAX(0,180-AJ4306)+4)</f>
        <v>110</v>
      </c>
    </row>
    <row r="4307" spans="35:37" x14ac:dyDescent="0.3">
      <c r="AI4307" s="32">
        <f t="shared" si="105"/>
        <v>45471.333333322895</v>
      </c>
      <c r="AJ4307" s="33">
        <v>122.1</v>
      </c>
      <c r="AK4307" s="33">
        <f>MIN(CalcoliFV!$AN$7,CalcoliFV!$AO$7+MAX(0,180-AJ4307)+4)</f>
        <v>110</v>
      </c>
    </row>
    <row r="4308" spans="35:37" x14ac:dyDescent="0.3">
      <c r="AI4308" s="32">
        <f t="shared" si="105"/>
        <v>45471.374999989559</v>
      </c>
      <c r="AJ4308" s="33">
        <v>111</v>
      </c>
      <c r="AK4308" s="33">
        <f>MIN(CalcoliFV!$AN$7,CalcoliFV!$AO$7+MAX(0,180-AJ4308)+4)</f>
        <v>110</v>
      </c>
    </row>
    <row r="4309" spans="35:37" x14ac:dyDescent="0.3">
      <c r="AI4309" s="32">
        <f t="shared" si="105"/>
        <v>45471.416666656223</v>
      </c>
      <c r="AJ4309" s="33">
        <v>107.33</v>
      </c>
      <c r="AK4309" s="33">
        <f>MIN(CalcoliFV!$AN$7,CalcoliFV!$AO$7+MAX(0,180-AJ4309)+4)</f>
        <v>110</v>
      </c>
    </row>
    <row r="4310" spans="35:37" x14ac:dyDescent="0.3">
      <c r="AI4310" s="32">
        <f t="shared" si="105"/>
        <v>45471.458333322887</v>
      </c>
      <c r="AJ4310" s="33">
        <v>102</v>
      </c>
      <c r="AK4310" s="33">
        <f>MIN(CalcoliFV!$AN$7,CalcoliFV!$AO$7+MAX(0,180-AJ4310)+4)</f>
        <v>110</v>
      </c>
    </row>
    <row r="4311" spans="35:37" x14ac:dyDescent="0.3">
      <c r="AI4311" s="32">
        <f t="shared" si="105"/>
        <v>45471.499999989552</v>
      </c>
      <c r="AJ4311" s="33">
        <v>90.81</v>
      </c>
      <c r="AK4311" s="33">
        <f>MIN(CalcoliFV!$AN$7,CalcoliFV!$AO$7+MAX(0,180-AJ4311)+4)</f>
        <v>110</v>
      </c>
    </row>
    <row r="4312" spans="35:37" x14ac:dyDescent="0.3">
      <c r="AI4312" s="32">
        <f t="shared" si="105"/>
        <v>45471.541666656216</v>
      </c>
      <c r="AJ4312" s="33">
        <v>86.46</v>
      </c>
      <c r="AK4312" s="33">
        <f>MIN(CalcoliFV!$AN$7,CalcoliFV!$AO$7+MAX(0,180-AJ4312)+4)</f>
        <v>110</v>
      </c>
    </row>
    <row r="4313" spans="35:37" x14ac:dyDescent="0.3">
      <c r="AI4313" s="32">
        <f t="shared" si="105"/>
        <v>45471.58333332288</v>
      </c>
      <c r="AJ4313" s="33">
        <v>90.81</v>
      </c>
      <c r="AK4313" s="33">
        <f>MIN(CalcoliFV!$AN$7,CalcoliFV!$AO$7+MAX(0,180-AJ4313)+4)</f>
        <v>110</v>
      </c>
    </row>
    <row r="4314" spans="35:37" x14ac:dyDescent="0.3">
      <c r="AI4314" s="32">
        <f t="shared" si="105"/>
        <v>45471.624999989544</v>
      </c>
      <c r="AJ4314" s="33">
        <v>99.32</v>
      </c>
      <c r="AK4314" s="33">
        <f>MIN(CalcoliFV!$AN$7,CalcoliFV!$AO$7+MAX(0,180-AJ4314)+4)</f>
        <v>110</v>
      </c>
    </row>
    <row r="4315" spans="35:37" x14ac:dyDescent="0.3">
      <c r="AI4315" s="32">
        <f t="shared" si="105"/>
        <v>45471.666666656209</v>
      </c>
      <c r="AJ4315" s="33">
        <v>106.09</v>
      </c>
      <c r="AK4315" s="33">
        <f>MIN(CalcoliFV!$AN$7,CalcoliFV!$AO$7+MAX(0,180-AJ4315)+4)</f>
        <v>110</v>
      </c>
    </row>
    <row r="4316" spans="35:37" x14ac:dyDescent="0.3">
      <c r="AI4316" s="32">
        <f t="shared" si="105"/>
        <v>45471.708333322873</v>
      </c>
      <c r="AJ4316" s="33">
        <v>109.71</v>
      </c>
      <c r="AK4316" s="33">
        <f>MIN(CalcoliFV!$AN$7,CalcoliFV!$AO$7+MAX(0,180-AJ4316)+4)</f>
        <v>110</v>
      </c>
    </row>
    <row r="4317" spans="35:37" x14ac:dyDescent="0.3">
      <c r="AI4317" s="32">
        <f t="shared" si="105"/>
        <v>45471.749999989537</v>
      </c>
      <c r="AJ4317" s="33">
        <v>110</v>
      </c>
      <c r="AK4317" s="33">
        <f>MIN(CalcoliFV!$AN$7,CalcoliFV!$AO$7+MAX(0,180-AJ4317)+4)</f>
        <v>110</v>
      </c>
    </row>
    <row r="4318" spans="35:37" x14ac:dyDescent="0.3">
      <c r="AI4318" s="32">
        <f t="shared" si="105"/>
        <v>45471.791666656201</v>
      </c>
      <c r="AJ4318" s="33">
        <v>138.56</v>
      </c>
      <c r="AK4318" s="33">
        <f>MIN(CalcoliFV!$AN$7,CalcoliFV!$AO$7+MAX(0,180-AJ4318)+4)</f>
        <v>110</v>
      </c>
    </row>
    <row r="4319" spans="35:37" x14ac:dyDescent="0.3">
      <c r="AI4319" s="32">
        <f t="shared" si="105"/>
        <v>45471.833333322866</v>
      </c>
      <c r="AJ4319" s="33">
        <v>143</v>
      </c>
      <c r="AK4319" s="33">
        <f>MIN(CalcoliFV!$AN$7,CalcoliFV!$AO$7+MAX(0,180-AJ4319)+4)</f>
        <v>110</v>
      </c>
    </row>
    <row r="4320" spans="35:37" x14ac:dyDescent="0.3">
      <c r="AI4320" s="32">
        <f t="shared" si="105"/>
        <v>45471.87499998953</v>
      </c>
      <c r="AJ4320" s="33">
        <v>130.97</v>
      </c>
      <c r="AK4320" s="33">
        <f>MIN(CalcoliFV!$AN$7,CalcoliFV!$AO$7+MAX(0,180-AJ4320)+4)</f>
        <v>110</v>
      </c>
    </row>
    <row r="4321" spans="35:37" x14ac:dyDescent="0.3">
      <c r="AI4321" s="32">
        <f t="shared" si="105"/>
        <v>45471.916666656194</v>
      </c>
      <c r="AJ4321" s="33">
        <v>115</v>
      </c>
      <c r="AK4321" s="33">
        <f>MIN(CalcoliFV!$AN$7,CalcoliFV!$AO$7+MAX(0,180-AJ4321)+4)</f>
        <v>110</v>
      </c>
    </row>
    <row r="4322" spans="35:37" x14ac:dyDescent="0.3">
      <c r="AI4322" s="32">
        <f t="shared" si="105"/>
        <v>45471.958333322858</v>
      </c>
      <c r="AJ4322" s="33">
        <v>108.55</v>
      </c>
      <c r="AK4322" s="33">
        <f>MIN(CalcoliFV!$AN$7,CalcoliFV!$AO$7+MAX(0,180-AJ4322)+4)</f>
        <v>110</v>
      </c>
    </row>
    <row r="4323" spans="35:37" x14ac:dyDescent="0.3">
      <c r="AI4323" s="32">
        <f t="shared" si="105"/>
        <v>45471.999999989523</v>
      </c>
      <c r="AJ4323" s="33">
        <v>109.59</v>
      </c>
      <c r="AK4323" s="33">
        <f>MIN(CalcoliFV!$AN$7,CalcoliFV!$AO$7+MAX(0,180-AJ4323)+4)</f>
        <v>110</v>
      </c>
    </row>
    <row r="4324" spans="35:37" x14ac:dyDescent="0.3">
      <c r="AI4324" s="32">
        <f t="shared" si="105"/>
        <v>45472.041666656187</v>
      </c>
      <c r="AJ4324" s="33">
        <v>109.08</v>
      </c>
      <c r="AK4324" s="33">
        <f>MIN(CalcoliFV!$AN$7,CalcoliFV!$AO$7+MAX(0,180-AJ4324)+4)</f>
        <v>110</v>
      </c>
    </row>
    <row r="4325" spans="35:37" x14ac:dyDescent="0.3">
      <c r="AI4325" s="32">
        <f t="shared" si="105"/>
        <v>45472.083333322851</v>
      </c>
      <c r="AJ4325" s="33">
        <v>105.03</v>
      </c>
      <c r="AK4325" s="33">
        <f>MIN(CalcoliFV!$AN$7,CalcoliFV!$AO$7+MAX(0,180-AJ4325)+4)</f>
        <v>110</v>
      </c>
    </row>
    <row r="4326" spans="35:37" x14ac:dyDescent="0.3">
      <c r="AI4326" s="32">
        <f t="shared" si="105"/>
        <v>45472.124999989515</v>
      </c>
      <c r="AJ4326" s="33">
        <v>103</v>
      </c>
      <c r="AK4326" s="33">
        <f>MIN(CalcoliFV!$AN$7,CalcoliFV!$AO$7+MAX(0,180-AJ4326)+4)</f>
        <v>110</v>
      </c>
    </row>
    <row r="4327" spans="35:37" x14ac:dyDescent="0.3">
      <c r="AI4327" s="32">
        <f t="shared" si="105"/>
        <v>45472.16666665618</v>
      </c>
      <c r="AJ4327" s="33">
        <v>100.1</v>
      </c>
      <c r="AK4327" s="33">
        <f>MIN(CalcoliFV!$AN$7,CalcoliFV!$AO$7+MAX(0,180-AJ4327)+4)</f>
        <v>110</v>
      </c>
    </row>
    <row r="4328" spans="35:37" x14ac:dyDescent="0.3">
      <c r="AI4328" s="32">
        <f t="shared" si="105"/>
        <v>45472.208333322844</v>
      </c>
      <c r="AJ4328" s="33">
        <v>98.28</v>
      </c>
      <c r="AK4328" s="33">
        <f>MIN(CalcoliFV!$AN$7,CalcoliFV!$AO$7+MAX(0,180-AJ4328)+4)</f>
        <v>110</v>
      </c>
    </row>
    <row r="4329" spans="35:37" x14ac:dyDescent="0.3">
      <c r="AI4329" s="32">
        <f t="shared" si="105"/>
        <v>45472.249999989508</v>
      </c>
      <c r="AJ4329" s="33">
        <v>106.87</v>
      </c>
      <c r="AK4329" s="33">
        <f>MIN(CalcoliFV!$AN$7,CalcoliFV!$AO$7+MAX(0,180-AJ4329)+4)</f>
        <v>110</v>
      </c>
    </row>
    <row r="4330" spans="35:37" x14ac:dyDescent="0.3">
      <c r="AI4330" s="32">
        <f t="shared" si="105"/>
        <v>45472.291666656172</v>
      </c>
      <c r="AJ4330" s="33">
        <v>103.84</v>
      </c>
      <c r="AK4330" s="33">
        <f>MIN(CalcoliFV!$AN$7,CalcoliFV!$AO$7+MAX(0,180-AJ4330)+4)</f>
        <v>110</v>
      </c>
    </row>
    <row r="4331" spans="35:37" x14ac:dyDescent="0.3">
      <c r="AI4331" s="32">
        <f t="shared" si="105"/>
        <v>45472.333333322837</v>
      </c>
      <c r="AJ4331" s="33">
        <v>98.28</v>
      </c>
      <c r="AK4331" s="33">
        <f>MIN(CalcoliFV!$AN$7,CalcoliFV!$AO$7+MAX(0,180-AJ4331)+4)</f>
        <v>110</v>
      </c>
    </row>
    <row r="4332" spans="35:37" x14ac:dyDescent="0.3">
      <c r="AI4332" s="32">
        <f t="shared" si="105"/>
        <v>45472.374999989501</v>
      </c>
      <c r="AJ4332" s="33">
        <v>90.43</v>
      </c>
      <c r="AK4332" s="33">
        <f>MIN(CalcoliFV!$AN$7,CalcoliFV!$AO$7+MAX(0,180-AJ4332)+4)</f>
        <v>110</v>
      </c>
    </row>
    <row r="4333" spans="35:37" x14ac:dyDescent="0.3">
      <c r="AI4333" s="32">
        <f t="shared" si="105"/>
        <v>45472.416666656165</v>
      </c>
      <c r="AJ4333" s="33">
        <v>97.63</v>
      </c>
      <c r="AK4333" s="33">
        <f>MIN(CalcoliFV!$AN$7,CalcoliFV!$AO$7+MAX(0,180-AJ4333)+4)</f>
        <v>110</v>
      </c>
    </row>
    <row r="4334" spans="35:37" x14ac:dyDescent="0.3">
      <c r="AI4334" s="32">
        <f t="shared" si="105"/>
        <v>45472.458333322829</v>
      </c>
      <c r="AJ4334" s="33">
        <v>83</v>
      </c>
      <c r="AK4334" s="33">
        <f>MIN(CalcoliFV!$AN$7,CalcoliFV!$AO$7+MAX(0,180-AJ4334)+4)</f>
        <v>110</v>
      </c>
    </row>
    <row r="4335" spans="35:37" x14ac:dyDescent="0.3">
      <c r="AI4335" s="32">
        <f t="shared" si="105"/>
        <v>45472.499999989494</v>
      </c>
      <c r="AJ4335" s="33">
        <v>70</v>
      </c>
      <c r="AK4335" s="33">
        <f>MIN(CalcoliFV!$AN$7,CalcoliFV!$AO$7+MAX(0,180-AJ4335)+4)</f>
        <v>110</v>
      </c>
    </row>
    <row r="4336" spans="35:37" x14ac:dyDescent="0.3">
      <c r="AI4336" s="32">
        <f t="shared" si="105"/>
        <v>45472.541666656158</v>
      </c>
      <c r="AJ4336" s="33">
        <v>40</v>
      </c>
      <c r="AK4336" s="33">
        <f>MIN(CalcoliFV!$AN$7,CalcoliFV!$AO$7+MAX(0,180-AJ4336)+4)</f>
        <v>110</v>
      </c>
    </row>
    <row r="4337" spans="35:37" x14ac:dyDescent="0.3">
      <c r="AI4337" s="32">
        <f t="shared" si="105"/>
        <v>45472.583333322822</v>
      </c>
      <c r="AJ4337" s="33">
        <v>20</v>
      </c>
      <c r="AK4337" s="33">
        <f>MIN(CalcoliFV!$AN$7,CalcoliFV!$AO$7+MAX(0,180-AJ4337)+4)</f>
        <v>110</v>
      </c>
    </row>
    <row r="4338" spans="35:37" x14ac:dyDescent="0.3">
      <c r="AI4338" s="32">
        <f t="shared" si="105"/>
        <v>45472.624999989486</v>
      </c>
      <c r="AJ4338" s="33">
        <v>39.784599999999998</v>
      </c>
      <c r="AK4338" s="33">
        <f>MIN(CalcoliFV!$AN$7,CalcoliFV!$AO$7+MAX(0,180-AJ4338)+4)</f>
        <v>110</v>
      </c>
    </row>
    <row r="4339" spans="35:37" x14ac:dyDescent="0.3">
      <c r="AI4339" s="32">
        <f t="shared" si="105"/>
        <v>45472.66666665615</v>
      </c>
      <c r="AJ4339" s="33">
        <v>92.45</v>
      </c>
      <c r="AK4339" s="33">
        <f>MIN(CalcoliFV!$AN$7,CalcoliFV!$AO$7+MAX(0,180-AJ4339)+4)</f>
        <v>110</v>
      </c>
    </row>
    <row r="4340" spans="35:37" x14ac:dyDescent="0.3">
      <c r="AI4340" s="32">
        <f t="shared" si="105"/>
        <v>45472.708333322815</v>
      </c>
      <c r="AJ4340" s="33">
        <v>102.99</v>
      </c>
      <c r="AK4340" s="33">
        <f>MIN(CalcoliFV!$AN$7,CalcoliFV!$AO$7+MAX(0,180-AJ4340)+4)</f>
        <v>110</v>
      </c>
    </row>
    <row r="4341" spans="35:37" x14ac:dyDescent="0.3">
      <c r="AI4341" s="32">
        <f t="shared" si="105"/>
        <v>45472.749999989479</v>
      </c>
      <c r="AJ4341" s="33">
        <v>111.03</v>
      </c>
      <c r="AK4341" s="33">
        <f>MIN(CalcoliFV!$AN$7,CalcoliFV!$AO$7+MAX(0,180-AJ4341)+4)</f>
        <v>110</v>
      </c>
    </row>
    <row r="4342" spans="35:37" x14ac:dyDescent="0.3">
      <c r="AI4342" s="32">
        <f t="shared" si="105"/>
        <v>45472.791666656143</v>
      </c>
      <c r="AJ4342" s="33">
        <v>147.84</v>
      </c>
      <c r="AK4342" s="33">
        <f>MIN(CalcoliFV!$AN$7,CalcoliFV!$AO$7+MAX(0,180-AJ4342)+4)</f>
        <v>106.16</v>
      </c>
    </row>
    <row r="4343" spans="35:37" x14ac:dyDescent="0.3">
      <c r="AI4343" s="32">
        <f t="shared" si="105"/>
        <v>45472.833333322807</v>
      </c>
      <c r="AJ4343" s="33">
        <v>157.59</v>
      </c>
      <c r="AK4343" s="33">
        <f>MIN(CalcoliFV!$AN$7,CalcoliFV!$AO$7+MAX(0,180-AJ4343)+4)</f>
        <v>96.41</v>
      </c>
    </row>
    <row r="4344" spans="35:37" x14ac:dyDescent="0.3">
      <c r="AI4344" s="32">
        <f t="shared" si="105"/>
        <v>45472.874999989472</v>
      </c>
      <c r="AJ4344" s="33">
        <v>150.41999999999999</v>
      </c>
      <c r="AK4344" s="33">
        <f>MIN(CalcoliFV!$AN$7,CalcoliFV!$AO$7+MAX(0,180-AJ4344)+4)</f>
        <v>103.58000000000001</v>
      </c>
    </row>
    <row r="4345" spans="35:37" x14ac:dyDescent="0.3">
      <c r="AI4345" s="32">
        <f t="shared" si="105"/>
        <v>45472.916666656136</v>
      </c>
      <c r="AJ4345" s="33">
        <v>128.18</v>
      </c>
      <c r="AK4345" s="33">
        <f>MIN(CalcoliFV!$AN$7,CalcoliFV!$AO$7+MAX(0,180-AJ4345)+4)</f>
        <v>110</v>
      </c>
    </row>
    <row r="4346" spans="35:37" x14ac:dyDescent="0.3">
      <c r="AI4346" s="32">
        <f t="shared" si="105"/>
        <v>45472.9583333228</v>
      </c>
      <c r="AJ4346" s="33">
        <v>108.55</v>
      </c>
      <c r="AK4346" s="33">
        <f>MIN(CalcoliFV!$AN$7,CalcoliFV!$AO$7+MAX(0,180-AJ4346)+4)</f>
        <v>110</v>
      </c>
    </row>
    <row r="4347" spans="35:37" x14ac:dyDescent="0.3">
      <c r="AI4347" s="32">
        <f t="shared" si="105"/>
        <v>45472.999999989464</v>
      </c>
      <c r="AJ4347" s="33">
        <v>109.08</v>
      </c>
      <c r="AK4347" s="33">
        <f>MIN(CalcoliFV!$AN$7,CalcoliFV!$AO$7+MAX(0,180-AJ4347)+4)</f>
        <v>110</v>
      </c>
    </row>
    <row r="4348" spans="35:37" x14ac:dyDescent="0.3">
      <c r="AI4348" s="32">
        <f t="shared" si="105"/>
        <v>45473.041666656129</v>
      </c>
      <c r="AJ4348" s="33">
        <v>106.87</v>
      </c>
      <c r="AK4348" s="33">
        <f>MIN(CalcoliFV!$AN$7,CalcoliFV!$AO$7+MAX(0,180-AJ4348)+4)</f>
        <v>110</v>
      </c>
    </row>
    <row r="4349" spans="35:37" x14ac:dyDescent="0.3">
      <c r="AI4349" s="32">
        <f t="shared" si="105"/>
        <v>45473.083333322793</v>
      </c>
      <c r="AJ4349" s="33">
        <v>102.07</v>
      </c>
      <c r="AK4349" s="33">
        <f>MIN(CalcoliFV!$AN$7,CalcoliFV!$AO$7+MAX(0,180-AJ4349)+4)</f>
        <v>110</v>
      </c>
    </row>
    <row r="4350" spans="35:37" x14ac:dyDescent="0.3">
      <c r="AI4350" s="32">
        <f t="shared" si="105"/>
        <v>45473.124999989457</v>
      </c>
      <c r="AJ4350" s="33">
        <v>98.18</v>
      </c>
      <c r="AK4350" s="33">
        <f>MIN(CalcoliFV!$AN$7,CalcoliFV!$AO$7+MAX(0,180-AJ4350)+4)</f>
        <v>110</v>
      </c>
    </row>
    <row r="4351" spans="35:37" x14ac:dyDescent="0.3">
      <c r="AI4351" s="32">
        <f t="shared" si="105"/>
        <v>45473.166666656121</v>
      </c>
      <c r="AJ4351" s="33">
        <v>93.7</v>
      </c>
      <c r="AK4351" s="33">
        <f>MIN(CalcoliFV!$AN$7,CalcoliFV!$AO$7+MAX(0,180-AJ4351)+4)</f>
        <v>110</v>
      </c>
    </row>
    <row r="4352" spans="35:37" x14ac:dyDescent="0.3">
      <c r="AI4352" s="32">
        <f t="shared" si="105"/>
        <v>45473.208333322786</v>
      </c>
      <c r="AJ4352" s="33">
        <v>85.5</v>
      </c>
      <c r="AK4352" s="33">
        <f>MIN(CalcoliFV!$AN$7,CalcoliFV!$AO$7+MAX(0,180-AJ4352)+4)</f>
        <v>110</v>
      </c>
    </row>
    <row r="4353" spans="35:37" x14ac:dyDescent="0.3">
      <c r="AI4353" s="32">
        <f t="shared" si="105"/>
        <v>45473.24999998945</v>
      </c>
      <c r="AJ4353" s="33">
        <v>79.5</v>
      </c>
      <c r="AK4353" s="33">
        <f>MIN(CalcoliFV!$AN$7,CalcoliFV!$AO$7+MAX(0,180-AJ4353)+4)</f>
        <v>110</v>
      </c>
    </row>
    <row r="4354" spans="35:37" x14ac:dyDescent="0.3">
      <c r="AI4354" s="32">
        <f t="shared" si="105"/>
        <v>45473.291666656114</v>
      </c>
      <c r="AJ4354" s="33">
        <v>79.5</v>
      </c>
      <c r="AK4354" s="33">
        <f>MIN(CalcoliFV!$AN$7,CalcoliFV!$AO$7+MAX(0,180-AJ4354)+4)</f>
        <v>110</v>
      </c>
    </row>
    <row r="4355" spans="35:37" x14ac:dyDescent="0.3">
      <c r="AI4355" s="32">
        <f t="shared" si="105"/>
        <v>45473.333333322778</v>
      </c>
      <c r="AJ4355" s="33">
        <v>79.5</v>
      </c>
      <c r="AK4355" s="33">
        <f>MIN(CalcoliFV!$AN$7,CalcoliFV!$AO$7+MAX(0,180-AJ4355)+4)</f>
        <v>110</v>
      </c>
    </row>
    <row r="4356" spans="35:37" x14ac:dyDescent="0.3">
      <c r="AI4356" s="32">
        <f t="shared" si="105"/>
        <v>45473.374999989443</v>
      </c>
      <c r="AJ4356" s="33">
        <v>79.5</v>
      </c>
      <c r="AK4356" s="33">
        <f>MIN(CalcoliFV!$AN$7,CalcoliFV!$AO$7+MAX(0,180-AJ4356)+4)</f>
        <v>110</v>
      </c>
    </row>
    <row r="4357" spans="35:37" x14ac:dyDescent="0.3">
      <c r="AI4357" s="32">
        <f t="shared" ref="AI4357:AI4420" si="106">AI4356+1/24</f>
        <v>45473.416666656107</v>
      </c>
      <c r="AJ4357" s="33">
        <v>79.5</v>
      </c>
      <c r="AK4357" s="33">
        <f>MIN(CalcoliFV!$AN$7,CalcoliFV!$AO$7+MAX(0,180-AJ4357)+4)</f>
        <v>110</v>
      </c>
    </row>
    <row r="4358" spans="35:37" x14ac:dyDescent="0.3">
      <c r="AI4358" s="32">
        <f t="shared" si="106"/>
        <v>45473.458333322771</v>
      </c>
      <c r="AJ4358" s="33">
        <v>47.54</v>
      </c>
      <c r="AK4358" s="33">
        <f>MIN(CalcoliFV!$AN$7,CalcoliFV!$AO$7+MAX(0,180-AJ4358)+4)</f>
        <v>110</v>
      </c>
    </row>
    <row r="4359" spans="35:37" x14ac:dyDescent="0.3">
      <c r="AI4359" s="32">
        <f t="shared" si="106"/>
        <v>45473.499999989435</v>
      </c>
      <c r="AJ4359" s="33">
        <v>12.83</v>
      </c>
      <c r="AK4359" s="33">
        <f>MIN(CalcoliFV!$AN$7,CalcoliFV!$AO$7+MAX(0,180-AJ4359)+4)</f>
        <v>110</v>
      </c>
    </row>
    <row r="4360" spans="35:37" x14ac:dyDescent="0.3">
      <c r="AI4360" s="32">
        <f t="shared" si="106"/>
        <v>45473.5416666561</v>
      </c>
      <c r="AJ4360" s="33">
        <v>9.65</v>
      </c>
      <c r="AK4360" s="33">
        <f>MIN(CalcoliFV!$AN$7,CalcoliFV!$AO$7+MAX(0,180-AJ4360)+4)</f>
        <v>110</v>
      </c>
    </row>
    <row r="4361" spans="35:37" x14ac:dyDescent="0.3">
      <c r="AI4361" s="32">
        <f t="shared" si="106"/>
        <v>45473.583333322764</v>
      </c>
      <c r="AJ4361" s="33">
        <v>9.65</v>
      </c>
      <c r="AK4361" s="33">
        <f>MIN(CalcoliFV!$AN$7,CalcoliFV!$AO$7+MAX(0,180-AJ4361)+4)</f>
        <v>110</v>
      </c>
    </row>
    <row r="4362" spans="35:37" x14ac:dyDescent="0.3">
      <c r="AI4362" s="32">
        <f t="shared" si="106"/>
        <v>45473.624999989428</v>
      </c>
      <c r="AJ4362" s="33">
        <v>10</v>
      </c>
      <c r="AK4362" s="33">
        <f>MIN(CalcoliFV!$AN$7,CalcoliFV!$AO$7+MAX(0,180-AJ4362)+4)</f>
        <v>110</v>
      </c>
    </row>
    <row r="4363" spans="35:37" x14ac:dyDescent="0.3">
      <c r="AI4363" s="32">
        <f t="shared" si="106"/>
        <v>45473.666666656092</v>
      </c>
      <c r="AJ4363" s="33">
        <v>43.48</v>
      </c>
      <c r="AK4363" s="33">
        <f>MIN(CalcoliFV!$AN$7,CalcoliFV!$AO$7+MAX(0,180-AJ4363)+4)</f>
        <v>110</v>
      </c>
    </row>
    <row r="4364" spans="35:37" x14ac:dyDescent="0.3">
      <c r="AI4364" s="32">
        <f t="shared" si="106"/>
        <v>45473.708333322757</v>
      </c>
      <c r="AJ4364" s="33">
        <v>82.99</v>
      </c>
      <c r="AK4364" s="33">
        <f>MIN(CalcoliFV!$AN$7,CalcoliFV!$AO$7+MAX(0,180-AJ4364)+4)</f>
        <v>110</v>
      </c>
    </row>
    <row r="4365" spans="35:37" x14ac:dyDescent="0.3">
      <c r="AI4365" s="32">
        <f t="shared" si="106"/>
        <v>45473.749999989421</v>
      </c>
      <c r="AJ4365" s="33">
        <v>102.03</v>
      </c>
      <c r="AK4365" s="33">
        <f>MIN(CalcoliFV!$AN$7,CalcoliFV!$AO$7+MAX(0,180-AJ4365)+4)</f>
        <v>110</v>
      </c>
    </row>
    <row r="4366" spans="35:37" x14ac:dyDescent="0.3">
      <c r="AI4366" s="32">
        <f t="shared" si="106"/>
        <v>45473.791666656085</v>
      </c>
      <c r="AJ4366" s="33">
        <v>121.03</v>
      </c>
      <c r="AK4366" s="33">
        <f>MIN(CalcoliFV!$AN$7,CalcoliFV!$AO$7+MAX(0,180-AJ4366)+4)</f>
        <v>110</v>
      </c>
    </row>
    <row r="4367" spans="35:37" x14ac:dyDescent="0.3">
      <c r="AI4367" s="32">
        <f t="shared" si="106"/>
        <v>45473.833333322749</v>
      </c>
      <c r="AJ4367" s="33">
        <v>140.63999999999999</v>
      </c>
      <c r="AK4367" s="33">
        <f>MIN(CalcoliFV!$AN$7,CalcoliFV!$AO$7+MAX(0,180-AJ4367)+4)</f>
        <v>110</v>
      </c>
    </row>
    <row r="4368" spans="35:37" x14ac:dyDescent="0.3">
      <c r="AI4368" s="32">
        <f t="shared" si="106"/>
        <v>45473.874999989413</v>
      </c>
      <c r="AJ4368" s="33">
        <v>129.5</v>
      </c>
      <c r="AK4368" s="33">
        <f>MIN(CalcoliFV!$AN$7,CalcoliFV!$AO$7+MAX(0,180-AJ4368)+4)</f>
        <v>110</v>
      </c>
    </row>
    <row r="4369" spans="35:37" x14ac:dyDescent="0.3">
      <c r="AI4369" s="32">
        <f t="shared" si="106"/>
        <v>45473.916666656078</v>
      </c>
      <c r="AJ4369" s="33">
        <v>109.08</v>
      </c>
      <c r="AK4369" s="33">
        <f>MIN(CalcoliFV!$AN$7,CalcoliFV!$AO$7+MAX(0,180-AJ4369)+4)</f>
        <v>110</v>
      </c>
    </row>
    <row r="4370" spans="35:37" x14ac:dyDescent="0.3">
      <c r="AI4370" s="32">
        <f t="shared" si="106"/>
        <v>45473.958333322742</v>
      </c>
      <c r="AJ4370" s="33">
        <v>102.09317</v>
      </c>
      <c r="AK4370" s="33">
        <f>MIN(CalcoliFV!$AN$7,CalcoliFV!$AO$7+MAX(0,180-AJ4370)+4)</f>
        <v>110</v>
      </c>
    </row>
    <row r="4371" spans="35:37" x14ac:dyDescent="0.3">
      <c r="AI4371" s="32">
        <f t="shared" si="106"/>
        <v>45473.999999989406</v>
      </c>
      <c r="AJ4371" s="33">
        <v>97.766440000000003</v>
      </c>
      <c r="AK4371" s="33">
        <f>MIN(CalcoliFV!$AN$7,CalcoliFV!$AO$7+MAX(0,180-AJ4371)+4)</f>
        <v>110</v>
      </c>
    </row>
    <row r="4372" spans="35:37" x14ac:dyDescent="0.3">
      <c r="AI4372" s="32">
        <f t="shared" si="106"/>
        <v>45474.04166665607</v>
      </c>
      <c r="AJ4372" s="33">
        <v>90</v>
      </c>
      <c r="AK4372" s="33">
        <f>MIN(CalcoliFV!$AN$7,CalcoliFV!$AO$7+MAX(0,180-AJ4372)+4)</f>
        <v>110</v>
      </c>
    </row>
    <row r="4373" spans="35:37" x14ac:dyDescent="0.3">
      <c r="AI4373" s="32">
        <f t="shared" si="106"/>
        <v>45474.083333322735</v>
      </c>
      <c r="AJ4373" s="33">
        <v>86.067490000000006</v>
      </c>
      <c r="AK4373" s="33">
        <f>MIN(CalcoliFV!$AN$7,CalcoliFV!$AO$7+MAX(0,180-AJ4373)+4)</f>
        <v>110</v>
      </c>
    </row>
    <row r="4374" spans="35:37" x14ac:dyDescent="0.3">
      <c r="AI4374" s="32">
        <f t="shared" si="106"/>
        <v>45474.124999989399</v>
      </c>
      <c r="AJ4374" s="33">
        <v>90</v>
      </c>
      <c r="AK4374" s="33">
        <f>MIN(CalcoliFV!$AN$7,CalcoliFV!$AO$7+MAX(0,180-AJ4374)+4)</f>
        <v>110</v>
      </c>
    </row>
    <row r="4375" spans="35:37" x14ac:dyDescent="0.3">
      <c r="AI4375" s="32">
        <f t="shared" si="106"/>
        <v>45474.166666656063</v>
      </c>
      <c r="AJ4375" s="33">
        <v>92.528700000000001</v>
      </c>
      <c r="AK4375" s="33">
        <f>MIN(CalcoliFV!$AN$7,CalcoliFV!$AO$7+MAX(0,180-AJ4375)+4)</f>
        <v>110</v>
      </c>
    </row>
    <row r="4376" spans="35:37" x14ac:dyDescent="0.3">
      <c r="AI4376" s="32">
        <f t="shared" si="106"/>
        <v>45474.208333322727</v>
      </c>
      <c r="AJ4376" s="33">
        <v>104</v>
      </c>
      <c r="AK4376" s="33">
        <f>MIN(CalcoliFV!$AN$7,CalcoliFV!$AO$7+MAX(0,180-AJ4376)+4)</f>
        <v>110</v>
      </c>
    </row>
    <row r="4377" spans="35:37" x14ac:dyDescent="0.3">
      <c r="AI4377" s="32">
        <f t="shared" si="106"/>
        <v>45474.249999989392</v>
      </c>
      <c r="AJ4377" s="33">
        <v>115</v>
      </c>
      <c r="AK4377" s="33">
        <f>MIN(CalcoliFV!$AN$7,CalcoliFV!$AO$7+MAX(0,180-AJ4377)+4)</f>
        <v>110</v>
      </c>
    </row>
    <row r="4378" spans="35:37" x14ac:dyDescent="0.3">
      <c r="AI4378" s="32">
        <f t="shared" si="106"/>
        <v>45474.291666656056</v>
      </c>
      <c r="AJ4378" s="33">
        <v>130.75</v>
      </c>
      <c r="AK4378" s="33">
        <f>MIN(CalcoliFV!$AN$7,CalcoliFV!$AO$7+MAX(0,180-AJ4378)+4)</f>
        <v>110</v>
      </c>
    </row>
    <row r="4379" spans="35:37" x14ac:dyDescent="0.3">
      <c r="AI4379" s="32">
        <f t="shared" si="106"/>
        <v>45474.33333332272</v>
      </c>
      <c r="AJ4379" s="33">
        <v>146</v>
      </c>
      <c r="AK4379" s="33">
        <f>MIN(CalcoliFV!$AN$7,CalcoliFV!$AO$7+MAX(0,180-AJ4379)+4)</f>
        <v>108</v>
      </c>
    </row>
    <row r="4380" spans="35:37" x14ac:dyDescent="0.3">
      <c r="AI4380" s="32">
        <f t="shared" si="106"/>
        <v>45474.374999989384</v>
      </c>
      <c r="AJ4380" s="33">
        <v>127.45</v>
      </c>
      <c r="AK4380" s="33">
        <f>MIN(CalcoliFV!$AN$7,CalcoliFV!$AO$7+MAX(0,180-AJ4380)+4)</f>
        <v>110</v>
      </c>
    </row>
    <row r="4381" spans="35:37" x14ac:dyDescent="0.3">
      <c r="AI4381" s="32">
        <f t="shared" si="106"/>
        <v>45474.416666656049</v>
      </c>
      <c r="AJ4381" s="33">
        <v>110.32</v>
      </c>
      <c r="AK4381" s="33">
        <f>MIN(CalcoliFV!$AN$7,CalcoliFV!$AO$7+MAX(0,180-AJ4381)+4)</f>
        <v>110</v>
      </c>
    </row>
    <row r="4382" spans="35:37" x14ac:dyDescent="0.3">
      <c r="AI4382" s="32">
        <f t="shared" si="106"/>
        <v>45474.458333322713</v>
      </c>
      <c r="AJ4382" s="33">
        <v>106.91</v>
      </c>
      <c r="AK4382" s="33">
        <f>MIN(CalcoliFV!$AN$7,CalcoliFV!$AO$7+MAX(0,180-AJ4382)+4)</f>
        <v>110</v>
      </c>
    </row>
    <row r="4383" spans="35:37" x14ac:dyDescent="0.3">
      <c r="AI4383" s="32">
        <f t="shared" si="106"/>
        <v>45474.499999989377</v>
      </c>
      <c r="AJ4383" s="33">
        <v>104.46</v>
      </c>
      <c r="AK4383" s="33">
        <f>MIN(CalcoliFV!$AN$7,CalcoliFV!$AO$7+MAX(0,180-AJ4383)+4)</f>
        <v>110</v>
      </c>
    </row>
    <row r="4384" spans="35:37" x14ac:dyDescent="0.3">
      <c r="AI4384" s="32">
        <f t="shared" si="106"/>
        <v>45474.541666656041</v>
      </c>
      <c r="AJ4384" s="33">
        <v>103.13</v>
      </c>
      <c r="AK4384" s="33">
        <f>MIN(CalcoliFV!$AN$7,CalcoliFV!$AO$7+MAX(0,180-AJ4384)+4)</f>
        <v>110</v>
      </c>
    </row>
    <row r="4385" spans="35:37" x14ac:dyDescent="0.3">
      <c r="AI4385" s="32">
        <f t="shared" si="106"/>
        <v>45474.583333322706</v>
      </c>
      <c r="AJ4385" s="33">
        <v>102</v>
      </c>
      <c r="AK4385" s="33">
        <f>MIN(CalcoliFV!$AN$7,CalcoliFV!$AO$7+MAX(0,180-AJ4385)+4)</f>
        <v>110</v>
      </c>
    </row>
    <row r="4386" spans="35:37" x14ac:dyDescent="0.3">
      <c r="AI4386" s="32">
        <f t="shared" si="106"/>
        <v>45474.62499998937</v>
      </c>
      <c r="AJ4386" s="33">
        <v>111.91</v>
      </c>
      <c r="AK4386" s="33">
        <f>MIN(CalcoliFV!$AN$7,CalcoliFV!$AO$7+MAX(0,180-AJ4386)+4)</f>
        <v>110</v>
      </c>
    </row>
    <row r="4387" spans="35:37" x14ac:dyDescent="0.3">
      <c r="AI4387" s="32">
        <f t="shared" si="106"/>
        <v>45474.666666656034</v>
      </c>
      <c r="AJ4387" s="33">
        <v>114.32</v>
      </c>
      <c r="AK4387" s="33">
        <f>MIN(CalcoliFV!$AN$7,CalcoliFV!$AO$7+MAX(0,180-AJ4387)+4)</f>
        <v>110</v>
      </c>
    </row>
    <row r="4388" spans="35:37" x14ac:dyDescent="0.3">
      <c r="AI4388" s="32">
        <f t="shared" si="106"/>
        <v>45474.708333322698</v>
      </c>
      <c r="AJ4388" s="33">
        <v>118.64</v>
      </c>
      <c r="AK4388" s="33">
        <f>MIN(CalcoliFV!$AN$7,CalcoliFV!$AO$7+MAX(0,180-AJ4388)+4)</f>
        <v>110</v>
      </c>
    </row>
    <row r="4389" spans="35:37" x14ac:dyDescent="0.3">
      <c r="AI4389" s="32">
        <f t="shared" si="106"/>
        <v>45474.749999989363</v>
      </c>
      <c r="AJ4389" s="33">
        <v>124.11</v>
      </c>
      <c r="AK4389" s="33">
        <f>MIN(CalcoliFV!$AN$7,CalcoliFV!$AO$7+MAX(0,180-AJ4389)+4)</f>
        <v>110</v>
      </c>
    </row>
    <row r="4390" spans="35:37" x14ac:dyDescent="0.3">
      <c r="AI4390" s="32">
        <f t="shared" si="106"/>
        <v>45474.791666656027</v>
      </c>
      <c r="AJ4390" s="33">
        <v>155</v>
      </c>
      <c r="AK4390" s="33">
        <f>MIN(CalcoliFV!$AN$7,CalcoliFV!$AO$7+MAX(0,180-AJ4390)+4)</f>
        <v>99</v>
      </c>
    </row>
    <row r="4391" spans="35:37" x14ac:dyDescent="0.3">
      <c r="AI4391" s="32">
        <f t="shared" si="106"/>
        <v>45474.833333322691</v>
      </c>
      <c r="AJ4391" s="33">
        <v>167.7</v>
      </c>
      <c r="AK4391" s="33">
        <f>MIN(CalcoliFV!$AN$7,CalcoliFV!$AO$7+MAX(0,180-AJ4391)+4)</f>
        <v>86.300000000000011</v>
      </c>
    </row>
    <row r="4392" spans="35:37" x14ac:dyDescent="0.3">
      <c r="AI4392" s="32">
        <f t="shared" si="106"/>
        <v>45474.874999989355</v>
      </c>
      <c r="AJ4392" s="33">
        <v>167.7</v>
      </c>
      <c r="AK4392" s="33">
        <f>MIN(CalcoliFV!$AN$7,CalcoliFV!$AO$7+MAX(0,180-AJ4392)+4)</f>
        <v>86.300000000000011</v>
      </c>
    </row>
    <row r="4393" spans="35:37" x14ac:dyDescent="0.3">
      <c r="AI4393" s="32">
        <f t="shared" si="106"/>
        <v>45474.91666665602</v>
      </c>
      <c r="AJ4393" s="33">
        <v>147.21</v>
      </c>
      <c r="AK4393" s="33">
        <f>MIN(CalcoliFV!$AN$7,CalcoliFV!$AO$7+MAX(0,180-AJ4393)+4)</f>
        <v>106.78999999999999</v>
      </c>
    </row>
    <row r="4394" spans="35:37" x14ac:dyDescent="0.3">
      <c r="AI4394" s="32">
        <f t="shared" si="106"/>
        <v>45474.958333322684</v>
      </c>
      <c r="AJ4394" s="33">
        <v>113.69</v>
      </c>
      <c r="AK4394" s="33">
        <f>MIN(CalcoliFV!$AN$7,CalcoliFV!$AO$7+MAX(0,180-AJ4394)+4)</f>
        <v>110</v>
      </c>
    </row>
    <row r="4395" spans="35:37" x14ac:dyDescent="0.3">
      <c r="AI4395" s="32">
        <f t="shared" si="106"/>
        <v>45474.999999989348</v>
      </c>
      <c r="AJ4395" s="33">
        <v>107.20264</v>
      </c>
      <c r="AK4395" s="33">
        <f>MIN(CalcoliFV!$AN$7,CalcoliFV!$AO$7+MAX(0,180-AJ4395)+4)</f>
        <v>110</v>
      </c>
    </row>
    <row r="4396" spans="35:37" x14ac:dyDescent="0.3">
      <c r="AI4396" s="32">
        <f t="shared" si="106"/>
        <v>45475.041666656012</v>
      </c>
      <c r="AJ4396" s="33">
        <v>106.91</v>
      </c>
      <c r="AK4396" s="33">
        <f>MIN(CalcoliFV!$AN$7,CalcoliFV!$AO$7+MAX(0,180-AJ4396)+4)</f>
        <v>110</v>
      </c>
    </row>
    <row r="4397" spans="35:37" x14ac:dyDescent="0.3">
      <c r="AI4397" s="32">
        <f t="shared" si="106"/>
        <v>45475.083333322676</v>
      </c>
      <c r="AJ4397" s="33">
        <v>99.841740000000001</v>
      </c>
      <c r="AK4397" s="33">
        <f>MIN(CalcoliFV!$AN$7,CalcoliFV!$AO$7+MAX(0,180-AJ4397)+4)</f>
        <v>110</v>
      </c>
    </row>
    <row r="4398" spans="35:37" x14ac:dyDescent="0.3">
      <c r="AI4398" s="32">
        <f t="shared" si="106"/>
        <v>45475.124999989341</v>
      </c>
      <c r="AJ4398" s="33">
        <v>95.516260000000003</v>
      </c>
      <c r="AK4398" s="33">
        <f>MIN(CalcoliFV!$AN$7,CalcoliFV!$AO$7+MAX(0,180-AJ4398)+4)</f>
        <v>110</v>
      </c>
    </row>
    <row r="4399" spans="35:37" x14ac:dyDescent="0.3">
      <c r="AI4399" s="32">
        <f t="shared" si="106"/>
        <v>45475.166666656005</v>
      </c>
      <c r="AJ4399" s="33">
        <v>95.231160000000003</v>
      </c>
      <c r="AK4399" s="33">
        <f>MIN(CalcoliFV!$AN$7,CalcoliFV!$AO$7+MAX(0,180-AJ4399)+4)</f>
        <v>110</v>
      </c>
    </row>
    <row r="4400" spans="35:37" x14ac:dyDescent="0.3">
      <c r="AI4400" s="32">
        <f t="shared" si="106"/>
        <v>45475.208333322669</v>
      </c>
      <c r="AJ4400" s="33">
        <v>100.56</v>
      </c>
      <c r="AK4400" s="33">
        <f>MIN(CalcoliFV!$AN$7,CalcoliFV!$AO$7+MAX(0,180-AJ4400)+4)</f>
        <v>110</v>
      </c>
    </row>
    <row r="4401" spans="35:37" x14ac:dyDescent="0.3">
      <c r="AI4401" s="32">
        <f t="shared" si="106"/>
        <v>45475.249999989333</v>
      </c>
      <c r="AJ4401" s="33">
        <v>106.91</v>
      </c>
      <c r="AK4401" s="33">
        <f>MIN(CalcoliFV!$AN$7,CalcoliFV!$AO$7+MAX(0,180-AJ4401)+4)</f>
        <v>110</v>
      </c>
    </row>
    <row r="4402" spans="35:37" x14ac:dyDescent="0.3">
      <c r="AI4402" s="32">
        <f t="shared" si="106"/>
        <v>45475.291666655998</v>
      </c>
      <c r="AJ4402" s="33">
        <v>111.33</v>
      </c>
      <c r="AK4402" s="33">
        <f>MIN(CalcoliFV!$AN$7,CalcoliFV!$AO$7+MAX(0,180-AJ4402)+4)</f>
        <v>110</v>
      </c>
    </row>
    <row r="4403" spans="35:37" x14ac:dyDescent="0.3">
      <c r="AI4403" s="32">
        <f t="shared" si="106"/>
        <v>45475.333333322662</v>
      </c>
      <c r="AJ4403" s="33">
        <v>120</v>
      </c>
      <c r="AK4403" s="33">
        <f>MIN(CalcoliFV!$AN$7,CalcoliFV!$AO$7+MAX(0,180-AJ4403)+4)</f>
        <v>110</v>
      </c>
    </row>
    <row r="4404" spans="35:37" x14ac:dyDescent="0.3">
      <c r="AI4404" s="32">
        <f t="shared" si="106"/>
        <v>45475.374999989326</v>
      </c>
      <c r="AJ4404" s="33">
        <v>107.13</v>
      </c>
      <c r="AK4404" s="33">
        <f>MIN(CalcoliFV!$AN$7,CalcoliFV!$AO$7+MAX(0,180-AJ4404)+4)</f>
        <v>110</v>
      </c>
    </row>
    <row r="4405" spans="35:37" x14ac:dyDescent="0.3">
      <c r="AI4405" s="32">
        <f t="shared" si="106"/>
        <v>45475.41666665599</v>
      </c>
      <c r="AJ4405" s="33">
        <v>102.13</v>
      </c>
      <c r="AK4405" s="33">
        <f>MIN(CalcoliFV!$AN$7,CalcoliFV!$AO$7+MAX(0,180-AJ4405)+4)</f>
        <v>110</v>
      </c>
    </row>
    <row r="4406" spans="35:37" x14ac:dyDescent="0.3">
      <c r="AI4406" s="32">
        <f t="shared" si="106"/>
        <v>45475.458333322655</v>
      </c>
      <c r="AJ4406" s="33">
        <v>97.23</v>
      </c>
      <c r="AK4406" s="33">
        <f>MIN(CalcoliFV!$AN$7,CalcoliFV!$AO$7+MAX(0,180-AJ4406)+4)</f>
        <v>110</v>
      </c>
    </row>
    <row r="4407" spans="35:37" x14ac:dyDescent="0.3">
      <c r="AI4407" s="32">
        <f t="shared" si="106"/>
        <v>45475.499999989319</v>
      </c>
      <c r="AJ4407" s="33">
        <v>90.56</v>
      </c>
      <c r="AK4407" s="33">
        <f>MIN(CalcoliFV!$AN$7,CalcoliFV!$AO$7+MAX(0,180-AJ4407)+4)</f>
        <v>110</v>
      </c>
    </row>
    <row r="4408" spans="35:37" x14ac:dyDescent="0.3">
      <c r="AI4408" s="32">
        <f t="shared" si="106"/>
        <v>45475.541666655983</v>
      </c>
      <c r="AJ4408" s="33">
        <v>90</v>
      </c>
      <c r="AK4408" s="33">
        <f>MIN(CalcoliFV!$AN$7,CalcoliFV!$AO$7+MAX(0,180-AJ4408)+4)</f>
        <v>110</v>
      </c>
    </row>
    <row r="4409" spans="35:37" x14ac:dyDescent="0.3">
      <c r="AI4409" s="32">
        <f t="shared" si="106"/>
        <v>45475.583333322647</v>
      </c>
      <c r="AJ4409" s="33">
        <v>90</v>
      </c>
      <c r="AK4409" s="33">
        <f>MIN(CalcoliFV!$AN$7,CalcoliFV!$AO$7+MAX(0,180-AJ4409)+4)</f>
        <v>110</v>
      </c>
    </row>
    <row r="4410" spans="35:37" x14ac:dyDescent="0.3">
      <c r="AI4410" s="32">
        <f t="shared" si="106"/>
        <v>45475.624999989312</v>
      </c>
      <c r="AJ4410" s="33">
        <v>98.22</v>
      </c>
      <c r="AK4410" s="33">
        <f>MIN(CalcoliFV!$AN$7,CalcoliFV!$AO$7+MAX(0,180-AJ4410)+4)</f>
        <v>110</v>
      </c>
    </row>
    <row r="4411" spans="35:37" x14ac:dyDescent="0.3">
      <c r="AI4411" s="32">
        <f t="shared" si="106"/>
        <v>45475.666666655976</v>
      </c>
      <c r="AJ4411" s="33">
        <v>103</v>
      </c>
      <c r="AK4411" s="33">
        <f>MIN(CalcoliFV!$AN$7,CalcoliFV!$AO$7+MAX(0,180-AJ4411)+4)</f>
        <v>110</v>
      </c>
    </row>
    <row r="4412" spans="35:37" x14ac:dyDescent="0.3">
      <c r="AI4412" s="32">
        <f t="shared" si="106"/>
        <v>45475.70833332264</v>
      </c>
      <c r="AJ4412" s="33">
        <v>105.11</v>
      </c>
      <c r="AK4412" s="33">
        <f>MIN(CalcoliFV!$AN$7,CalcoliFV!$AO$7+MAX(0,180-AJ4412)+4)</f>
        <v>110</v>
      </c>
    </row>
    <row r="4413" spans="35:37" x14ac:dyDescent="0.3">
      <c r="AI4413" s="32">
        <f t="shared" si="106"/>
        <v>45475.749999989304</v>
      </c>
      <c r="AJ4413" s="33">
        <v>107.81</v>
      </c>
      <c r="AK4413" s="33">
        <f>MIN(CalcoliFV!$AN$7,CalcoliFV!$AO$7+MAX(0,180-AJ4413)+4)</f>
        <v>110</v>
      </c>
    </row>
    <row r="4414" spans="35:37" x14ac:dyDescent="0.3">
      <c r="AI4414" s="32">
        <f t="shared" si="106"/>
        <v>45475.791666655969</v>
      </c>
      <c r="AJ4414" s="33">
        <v>130.14562000000001</v>
      </c>
      <c r="AK4414" s="33">
        <f>MIN(CalcoliFV!$AN$7,CalcoliFV!$AO$7+MAX(0,180-AJ4414)+4)</f>
        <v>110</v>
      </c>
    </row>
    <row r="4415" spans="35:37" x14ac:dyDescent="0.3">
      <c r="AI4415" s="32">
        <f t="shared" si="106"/>
        <v>45475.833333322633</v>
      </c>
      <c r="AJ4415" s="33">
        <v>144.08000000000001</v>
      </c>
      <c r="AK4415" s="33">
        <f>MIN(CalcoliFV!$AN$7,CalcoliFV!$AO$7+MAX(0,180-AJ4415)+4)</f>
        <v>109.91999999999999</v>
      </c>
    </row>
    <row r="4416" spans="35:37" x14ac:dyDescent="0.3">
      <c r="AI4416" s="32">
        <f t="shared" si="106"/>
        <v>45475.874999989297</v>
      </c>
      <c r="AJ4416" s="33">
        <v>120.19087</v>
      </c>
      <c r="AK4416" s="33">
        <f>MIN(CalcoliFV!$AN$7,CalcoliFV!$AO$7+MAX(0,180-AJ4416)+4)</f>
        <v>110</v>
      </c>
    </row>
    <row r="4417" spans="35:37" x14ac:dyDescent="0.3">
      <c r="AI4417" s="32">
        <f t="shared" si="106"/>
        <v>45475.916666655961</v>
      </c>
      <c r="AJ4417" s="33">
        <v>109.45</v>
      </c>
      <c r="AK4417" s="33">
        <f>MIN(CalcoliFV!$AN$7,CalcoliFV!$AO$7+MAX(0,180-AJ4417)+4)</f>
        <v>110</v>
      </c>
    </row>
    <row r="4418" spans="35:37" x14ac:dyDescent="0.3">
      <c r="AI4418" s="32">
        <f t="shared" si="106"/>
        <v>45475.958333322626</v>
      </c>
      <c r="AJ4418" s="33">
        <v>106.91</v>
      </c>
      <c r="AK4418" s="33">
        <f>MIN(CalcoliFV!$AN$7,CalcoliFV!$AO$7+MAX(0,180-AJ4418)+4)</f>
        <v>110</v>
      </c>
    </row>
    <row r="4419" spans="35:37" x14ac:dyDescent="0.3">
      <c r="AI4419" s="32">
        <f t="shared" si="106"/>
        <v>45475.99999998929</v>
      </c>
      <c r="AJ4419" s="33">
        <v>100.1</v>
      </c>
      <c r="AK4419" s="33">
        <f>MIN(CalcoliFV!$AN$7,CalcoliFV!$AO$7+MAX(0,180-AJ4419)+4)</f>
        <v>110</v>
      </c>
    </row>
    <row r="4420" spans="35:37" x14ac:dyDescent="0.3">
      <c r="AI4420" s="32">
        <f t="shared" si="106"/>
        <v>45476.041666655954</v>
      </c>
      <c r="AJ4420" s="33">
        <v>97.46</v>
      </c>
      <c r="AK4420" s="33">
        <f>MIN(CalcoliFV!$AN$7,CalcoliFV!$AO$7+MAX(0,180-AJ4420)+4)</f>
        <v>110</v>
      </c>
    </row>
    <row r="4421" spans="35:37" x14ac:dyDescent="0.3">
      <c r="AI4421" s="32">
        <f t="shared" ref="AI4421:AI4484" si="107">AI4420+1/24</f>
        <v>45476.083333322618</v>
      </c>
      <c r="AJ4421" s="33">
        <v>89.7</v>
      </c>
      <c r="AK4421" s="33">
        <f>MIN(CalcoliFV!$AN$7,CalcoliFV!$AO$7+MAX(0,180-AJ4421)+4)</f>
        <v>110</v>
      </c>
    </row>
    <row r="4422" spans="35:37" x14ac:dyDescent="0.3">
      <c r="AI4422" s="32">
        <f t="shared" si="107"/>
        <v>45476.124999989283</v>
      </c>
      <c r="AJ4422" s="33">
        <v>89.4</v>
      </c>
      <c r="AK4422" s="33">
        <f>MIN(CalcoliFV!$AN$7,CalcoliFV!$AO$7+MAX(0,180-AJ4422)+4)</f>
        <v>110</v>
      </c>
    </row>
    <row r="4423" spans="35:37" x14ac:dyDescent="0.3">
      <c r="AI4423" s="32">
        <f t="shared" si="107"/>
        <v>45476.166666655947</v>
      </c>
      <c r="AJ4423" s="33">
        <v>90.5</v>
      </c>
      <c r="AK4423" s="33">
        <f>MIN(CalcoliFV!$AN$7,CalcoliFV!$AO$7+MAX(0,180-AJ4423)+4)</f>
        <v>110</v>
      </c>
    </row>
    <row r="4424" spans="35:37" x14ac:dyDescent="0.3">
      <c r="AI4424" s="32">
        <f t="shared" si="107"/>
        <v>45476.208333322611</v>
      </c>
      <c r="AJ4424" s="33">
        <v>95.46</v>
      </c>
      <c r="AK4424" s="33">
        <f>MIN(CalcoliFV!$AN$7,CalcoliFV!$AO$7+MAX(0,180-AJ4424)+4)</f>
        <v>110</v>
      </c>
    </row>
    <row r="4425" spans="35:37" x14ac:dyDescent="0.3">
      <c r="AI4425" s="32">
        <f t="shared" si="107"/>
        <v>45476.249999989275</v>
      </c>
      <c r="AJ4425" s="33">
        <v>110.43</v>
      </c>
      <c r="AK4425" s="33">
        <f>MIN(CalcoliFV!$AN$7,CalcoliFV!$AO$7+MAX(0,180-AJ4425)+4)</f>
        <v>110</v>
      </c>
    </row>
    <row r="4426" spans="35:37" x14ac:dyDescent="0.3">
      <c r="AI4426" s="32">
        <f t="shared" si="107"/>
        <v>45476.291666655939</v>
      </c>
      <c r="AJ4426" s="33">
        <v>121.28874999999999</v>
      </c>
      <c r="AK4426" s="33">
        <f>MIN(CalcoliFV!$AN$7,CalcoliFV!$AO$7+MAX(0,180-AJ4426)+4)</f>
        <v>110</v>
      </c>
    </row>
    <row r="4427" spans="35:37" x14ac:dyDescent="0.3">
      <c r="AI4427" s="32">
        <f t="shared" si="107"/>
        <v>45476.333333322604</v>
      </c>
      <c r="AJ4427" s="33">
        <v>133.54</v>
      </c>
      <c r="AK4427" s="33">
        <f>MIN(CalcoliFV!$AN$7,CalcoliFV!$AO$7+MAX(0,180-AJ4427)+4)</f>
        <v>110</v>
      </c>
    </row>
    <row r="4428" spans="35:37" x14ac:dyDescent="0.3">
      <c r="AI4428" s="32">
        <f t="shared" si="107"/>
        <v>45476.374999989268</v>
      </c>
      <c r="AJ4428" s="33">
        <v>120.66</v>
      </c>
      <c r="AK4428" s="33">
        <f>MIN(CalcoliFV!$AN$7,CalcoliFV!$AO$7+MAX(0,180-AJ4428)+4)</f>
        <v>110</v>
      </c>
    </row>
    <row r="4429" spans="35:37" x14ac:dyDescent="0.3">
      <c r="AI4429" s="32">
        <f t="shared" si="107"/>
        <v>45476.416666655932</v>
      </c>
      <c r="AJ4429" s="33">
        <v>114.21</v>
      </c>
      <c r="AK4429" s="33">
        <f>MIN(CalcoliFV!$AN$7,CalcoliFV!$AO$7+MAX(0,180-AJ4429)+4)</f>
        <v>110</v>
      </c>
    </row>
    <row r="4430" spans="35:37" x14ac:dyDescent="0.3">
      <c r="AI4430" s="32">
        <f t="shared" si="107"/>
        <v>45476.458333322596</v>
      </c>
      <c r="AJ4430" s="33">
        <v>106.43</v>
      </c>
      <c r="AK4430" s="33">
        <f>MIN(CalcoliFV!$AN$7,CalcoliFV!$AO$7+MAX(0,180-AJ4430)+4)</f>
        <v>110</v>
      </c>
    </row>
    <row r="4431" spans="35:37" x14ac:dyDescent="0.3">
      <c r="AI4431" s="32">
        <f t="shared" si="107"/>
        <v>45476.499999989261</v>
      </c>
      <c r="AJ4431" s="33">
        <v>99.26</v>
      </c>
      <c r="AK4431" s="33">
        <f>MIN(CalcoliFV!$AN$7,CalcoliFV!$AO$7+MAX(0,180-AJ4431)+4)</f>
        <v>110</v>
      </c>
    </row>
    <row r="4432" spans="35:37" x14ac:dyDescent="0.3">
      <c r="AI4432" s="32">
        <f t="shared" si="107"/>
        <v>45476.541666655925</v>
      </c>
      <c r="AJ4432" s="33">
        <v>98</v>
      </c>
      <c r="AK4432" s="33">
        <f>MIN(CalcoliFV!$AN$7,CalcoliFV!$AO$7+MAX(0,180-AJ4432)+4)</f>
        <v>110</v>
      </c>
    </row>
    <row r="4433" spans="35:37" x14ac:dyDescent="0.3">
      <c r="AI4433" s="32">
        <f t="shared" si="107"/>
        <v>45476.583333322589</v>
      </c>
      <c r="AJ4433" s="33">
        <v>100</v>
      </c>
      <c r="AK4433" s="33">
        <f>MIN(CalcoliFV!$AN$7,CalcoliFV!$AO$7+MAX(0,180-AJ4433)+4)</f>
        <v>110</v>
      </c>
    </row>
    <row r="4434" spans="35:37" x14ac:dyDescent="0.3">
      <c r="AI4434" s="32">
        <f t="shared" si="107"/>
        <v>45476.624999989253</v>
      </c>
      <c r="AJ4434" s="33">
        <v>104.75</v>
      </c>
      <c r="AK4434" s="33">
        <f>MIN(CalcoliFV!$AN$7,CalcoliFV!$AO$7+MAX(0,180-AJ4434)+4)</f>
        <v>110</v>
      </c>
    </row>
    <row r="4435" spans="35:37" x14ac:dyDescent="0.3">
      <c r="AI4435" s="32">
        <f t="shared" si="107"/>
        <v>45476.666666655918</v>
      </c>
      <c r="AJ4435" s="33">
        <v>105.92</v>
      </c>
      <c r="AK4435" s="33">
        <f>MIN(CalcoliFV!$AN$7,CalcoliFV!$AO$7+MAX(0,180-AJ4435)+4)</f>
        <v>110</v>
      </c>
    </row>
    <row r="4436" spans="35:37" x14ac:dyDescent="0.3">
      <c r="AI4436" s="32">
        <f t="shared" si="107"/>
        <v>45476.708333322582</v>
      </c>
      <c r="AJ4436" s="33">
        <v>106.32</v>
      </c>
      <c r="AK4436" s="33">
        <f>MIN(CalcoliFV!$AN$7,CalcoliFV!$AO$7+MAX(0,180-AJ4436)+4)</f>
        <v>110</v>
      </c>
    </row>
    <row r="4437" spans="35:37" x14ac:dyDescent="0.3">
      <c r="AI4437" s="32">
        <f t="shared" si="107"/>
        <v>45476.749999989246</v>
      </c>
      <c r="AJ4437" s="33">
        <v>109.21</v>
      </c>
      <c r="AK4437" s="33">
        <f>MIN(CalcoliFV!$AN$7,CalcoliFV!$AO$7+MAX(0,180-AJ4437)+4)</f>
        <v>110</v>
      </c>
    </row>
    <row r="4438" spans="35:37" x14ac:dyDescent="0.3">
      <c r="AI4438" s="32">
        <f t="shared" si="107"/>
        <v>45476.79166665591</v>
      </c>
      <c r="AJ4438" s="33">
        <v>135.16</v>
      </c>
      <c r="AK4438" s="33">
        <f>MIN(CalcoliFV!$AN$7,CalcoliFV!$AO$7+MAX(0,180-AJ4438)+4)</f>
        <v>110</v>
      </c>
    </row>
    <row r="4439" spans="35:37" x14ac:dyDescent="0.3">
      <c r="AI4439" s="32">
        <f t="shared" si="107"/>
        <v>45476.833333322575</v>
      </c>
      <c r="AJ4439" s="33">
        <v>144.44</v>
      </c>
      <c r="AK4439" s="33">
        <f>MIN(CalcoliFV!$AN$7,CalcoliFV!$AO$7+MAX(0,180-AJ4439)+4)</f>
        <v>109.56</v>
      </c>
    </row>
    <row r="4440" spans="35:37" x14ac:dyDescent="0.3">
      <c r="AI4440" s="32">
        <f t="shared" si="107"/>
        <v>45476.874999989239</v>
      </c>
      <c r="AJ4440" s="33">
        <v>125.59</v>
      </c>
      <c r="AK4440" s="33">
        <f>MIN(CalcoliFV!$AN$7,CalcoliFV!$AO$7+MAX(0,180-AJ4440)+4)</f>
        <v>110</v>
      </c>
    </row>
    <row r="4441" spans="35:37" x14ac:dyDescent="0.3">
      <c r="AI4441" s="32">
        <f t="shared" si="107"/>
        <v>45476.916666655903</v>
      </c>
      <c r="AJ4441" s="33">
        <v>109.83</v>
      </c>
      <c r="AK4441" s="33">
        <f>MIN(CalcoliFV!$AN$7,CalcoliFV!$AO$7+MAX(0,180-AJ4441)+4)</f>
        <v>110</v>
      </c>
    </row>
    <row r="4442" spans="35:37" x14ac:dyDescent="0.3">
      <c r="AI4442" s="32">
        <f t="shared" si="107"/>
        <v>45476.958333322567</v>
      </c>
      <c r="AJ4442" s="33">
        <v>106.72</v>
      </c>
      <c r="AK4442" s="33">
        <f>MIN(CalcoliFV!$AN$7,CalcoliFV!$AO$7+MAX(0,180-AJ4442)+4)</f>
        <v>110</v>
      </c>
    </row>
    <row r="4443" spans="35:37" x14ac:dyDescent="0.3">
      <c r="AI4443" s="32">
        <f t="shared" si="107"/>
        <v>45476.999999989232</v>
      </c>
      <c r="AJ4443" s="33">
        <v>109.3</v>
      </c>
      <c r="AK4443" s="33">
        <f>MIN(CalcoliFV!$AN$7,CalcoliFV!$AO$7+MAX(0,180-AJ4443)+4)</f>
        <v>110</v>
      </c>
    </row>
    <row r="4444" spans="35:37" x14ac:dyDescent="0.3">
      <c r="AI4444" s="32">
        <f t="shared" si="107"/>
        <v>45477.041666655896</v>
      </c>
      <c r="AJ4444" s="33">
        <v>104</v>
      </c>
      <c r="AK4444" s="33">
        <f>MIN(CalcoliFV!$AN$7,CalcoliFV!$AO$7+MAX(0,180-AJ4444)+4)</f>
        <v>110</v>
      </c>
    </row>
    <row r="4445" spans="35:37" x14ac:dyDescent="0.3">
      <c r="AI4445" s="32">
        <f t="shared" si="107"/>
        <v>45477.08333332256</v>
      </c>
      <c r="AJ4445" s="33">
        <v>99.046580000000006</v>
      </c>
      <c r="AK4445" s="33">
        <f>MIN(CalcoliFV!$AN$7,CalcoliFV!$AO$7+MAX(0,180-AJ4445)+4)</f>
        <v>110</v>
      </c>
    </row>
    <row r="4446" spans="35:37" x14ac:dyDescent="0.3">
      <c r="AI4446" s="32">
        <f t="shared" si="107"/>
        <v>45477.124999989224</v>
      </c>
      <c r="AJ4446" s="33">
        <v>100</v>
      </c>
      <c r="AK4446" s="33">
        <f>MIN(CalcoliFV!$AN$7,CalcoliFV!$AO$7+MAX(0,180-AJ4446)+4)</f>
        <v>110</v>
      </c>
    </row>
    <row r="4447" spans="35:37" x14ac:dyDescent="0.3">
      <c r="AI4447" s="32">
        <f t="shared" si="107"/>
        <v>45477.166666655889</v>
      </c>
      <c r="AJ4447" s="33">
        <v>99.049270000000007</v>
      </c>
      <c r="AK4447" s="33">
        <f>MIN(CalcoliFV!$AN$7,CalcoliFV!$AO$7+MAX(0,180-AJ4447)+4)</f>
        <v>110</v>
      </c>
    </row>
    <row r="4448" spans="35:37" x14ac:dyDescent="0.3">
      <c r="AI4448" s="32">
        <f t="shared" si="107"/>
        <v>45477.208333322553</v>
      </c>
      <c r="AJ4448" s="33">
        <v>100.71</v>
      </c>
      <c r="AK4448" s="33">
        <f>MIN(CalcoliFV!$AN$7,CalcoliFV!$AO$7+MAX(0,180-AJ4448)+4)</f>
        <v>110</v>
      </c>
    </row>
    <row r="4449" spans="35:37" x14ac:dyDescent="0.3">
      <c r="AI4449" s="32">
        <f t="shared" si="107"/>
        <v>45477.249999989217</v>
      </c>
      <c r="AJ4449" s="33">
        <v>113.94</v>
      </c>
      <c r="AK4449" s="33">
        <f>MIN(CalcoliFV!$AN$7,CalcoliFV!$AO$7+MAX(0,180-AJ4449)+4)</f>
        <v>110</v>
      </c>
    </row>
    <row r="4450" spans="35:37" x14ac:dyDescent="0.3">
      <c r="AI4450" s="32">
        <f t="shared" si="107"/>
        <v>45477.291666655881</v>
      </c>
      <c r="AJ4450" s="33">
        <v>137.07</v>
      </c>
      <c r="AK4450" s="33">
        <f>MIN(CalcoliFV!$AN$7,CalcoliFV!$AO$7+MAX(0,180-AJ4450)+4)</f>
        <v>110</v>
      </c>
    </row>
    <row r="4451" spans="35:37" x14ac:dyDescent="0.3">
      <c r="AI4451" s="32">
        <f t="shared" si="107"/>
        <v>45477.333333322546</v>
      </c>
      <c r="AJ4451" s="33">
        <v>139.25</v>
      </c>
      <c r="AK4451" s="33">
        <f>MIN(CalcoliFV!$AN$7,CalcoliFV!$AO$7+MAX(0,180-AJ4451)+4)</f>
        <v>110</v>
      </c>
    </row>
    <row r="4452" spans="35:37" x14ac:dyDescent="0.3">
      <c r="AI4452" s="32">
        <f t="shared" si="107"/>
        <v>45477.37499998921</v>
      </c>
      <c r="AJ4452" s="33">
        <v>119.18</v>
      </c>
      <c r="AK4452" s="33">
        <f>MIN(CalcoliFV!$AN$7,CalcoliFV!$AO$7+MAX(0,180-AJ4452)+4)</f>
        <v>110</v>
      </c>
    </row>
    <row r="4453" spans="35:37" x14ac:dyDescent="0.3">
      <c r="AI4453" s="32">
        <f t="shared" si="107"/>
        <v>45477.416666655874</v>
      </c>
      <c r="AJ4453" s="33">
        <v>103.56057</v>
      </c>
      <c r="AK4453" s="33">
        <f>MIN(CalcoliFV!$AN$7,CalcoliFV!$AO$7+MAX(0,180-AJ4453)+4)</f>
        <v>110</v>
      </c>
    </row>
    <row r="4454" spans="35:37" x14ac:dyDescent="0.3">
      <c r="AI4454" s="32">
        <f t="shared" si="107"/>
        <v>45477.458333322538</v>
      </c>
      <c r="AJ4454" s="33">
        <v>99.24</v>
      </c>
      <c r="AK4454" s="33">
        <f>MIN(CalcoliFV!$AN$7,CalcoliFV!$AO$7+MAX(0,180-AJ4454)+4)</f>
        <v>110</v>
      </c>
    </row>
    <row r="4455" spans="35:37" x14ac:dyDescent="0.3">
      <c r="AI4455" s="32">
        <f t="shared" si="107"/>
        <v>45477.499999989202</v>
      </c>
      <c r="AJ4455" s="33">
        <v>90.594669999999994</v>
      </c>
      <c r="AK4455" s="33">
        <f>MIN(CalcoliFV!$AN$7,CalcoliFV!$AO$7+MAX(0,180-AJ4455)+4)</f>
        <v>110</v>
      </c>
    </row>
    <row r="4456" spans="35:37" x14ac:dyDescent="0.3">
      <c r="AI4456" s="32">
        <f t="shared" si="107"/>
        <v>45477.541666655867</v>
      </c>
      <c r="AJ4456" s="33">
        <v>91.517169999999993</v>
      </c>
      <c r="AK4456" s="33">
        <f>MIN(CalcoliFV!$AN$7,CalcoliFV!$AO$7+MAX(0,180-AJ4456)+4)</f>
        <v>110</v>
      </c>
    </row>
    <row r="4457" spans="35:37" x14ac:dyDescent="0.3">
      <c r="AI4457" s="32">
        <f t="shared" si="107"/>
        <v>45477.583333322531</v>
      </c>
      <c r="AJ4457" s="33">
        <v>97.5</v>
      </c>
      <c r="AK4457" s="33">
        <f>MIN(CalcoliFV!$AN$7,CalcoliFV!$AO$7+MAX(0,180-AJ4457)+4)</f>
        <v>110</v>
      </c>
    </row>
    <row r="4458" spans="35:37" x14ac:dyDescent="0.3">
      <c r="AI4458" s="32">
        <f t="shared" si="107"/>
        <v>45477.624999989195</v>
      </c>
      <c r="AJ4458" s="33">
        <v>100.1</v>
      </c>
      <c r="AK4458" s="33">
        <f>MIN(CalcoliFV!$AN$7,CalcoliFV!$AO$7+MAX(0,180-AJ4458)+4)</f>
        <v>110</v>
      </c>
    </row>
    <row r="4459" spans="35:37" x14ac:dyDescent="0.3">
      <c r="AI4459" s="32">
        <f t="shared" si="107"/>
        <v>45477.666666655859</v>
      </c>
      <c r="AJ4459" s="33">
        <v>100.1</v>
      </c>
      <c r="AK4459" s="33">
        <f>MIN(CalcoliFV!$AN$7,CalcoliFV!$AO$7+MAX(0,180-AJ4459)+4)</f>
        <v>110</v>
      </c>
    </row>
    <row r="4460" spans="35:37" x14ac:dyDescent="0.3">
      <c r="AI4460" s="32">
        <f t="shared" si="107"/>
        <v>45477.708333322524</v>
      </c>
      <c r="AJ4460" s="33">
        <v>103.44507</v>
      </c>
      <c r="AK4460" s="33">
        <f>MIN(CalcoliFV!$AN$7,CalcoliFV!$AO$7+MAX(0,180-AJ4460)+4)</f>
        <v>110</v>
      </c>
    </row>
    <row r="4461" spans="35:37" x14ac:dyDescent="0.3">
      <c r="AI4461" s="32">
        <f t="shared" si="107"/>
        <v>45477.749999989188</v>
      </c>
      <c r="AJ4461" s="33">
        <v>109.3</v>
      </c>
      <c r="AK4461" s="33">
        <f>MIN(CalcoliFV!$AN$7,CalcoliFV!$AO$7+MAX(0,180-AJ4461)+4)</f>
        <v>110</v>
      </c>
    </row>
    <row r="4462" spans="35:37" x14ac:dyDescent="0.3">
      <c r="AI4462" s="32">
        <f t="shared" si="107"/>
        <v>45477.791666655852</v>
      </c>
      <c r="AJ4462" s="33">
        <v>131.703</v>
      </c>
      <c r="AK4462" s="33">
        <f>MIN(CalcoliFV!$AN$7,CalcoliFV!$AO$7+MAX(0,180-AJ4462)+4)</f>
        <v>110</v>
      </c>
    </row>
    <row r="4463" spans="35:37" x14ac:dyDescent="0.3">
      <c r="AI4463" s="32">
        <f t="shared" si="107"/>
        <v>45477.833333322516</v>
      </c>
      <c r="AJ4463" s="33">
        <v>147.16478000000001</v>
      </c>
      <c r="AK4463" s="33">
        <f>MIN(CalcoliFV!$AN$7,CalcoliFV!$AO$7+MAX(0,180-AJ4463)+4)</f>
        <v>106.83521999999999</v>
      </c>
    </row>
    <row r="4464" spans="35:37" x14ac:dyDescent="0.3">
      <c r="AI4464" s="32">
        <f t="shared" si="107"/>
        <v>45477.874999989181</v>
      </c>
      <c r="AJ4464" s="33">
        <v>139.11000000000001</v>
      </c>
      <c r="AK4464" s="33">
        <f>MIN(CalcoliFV!$AN$7,CalcoliFV!$AO$7+MAX(0,180-AJ4464)+4)</f>
        <v>110</v>
      </c>
    </row>
    <row r="4465" spans="35:37" x14ac:dyDescent="0.3">
      <c r="AI4465" s="32">
        <f t="shared" si="107"/>
        <v>45477.916666655845</v>
      </c>
      <c r="AJ4465" s="33">
        <v>110.78</v>
      </c>
      <c r="AK4465" s="33">
        <f>MIN(CalcoliFV!$AN$7,CalcoliFV!$AO$7+MAX(0,180-AJ4465)+4)</f>
        <v>110</v>
      </c>
    </row>
    <row r="4466" spans="35:37" x14ac:dyDescent="0.3">
      <c r="AI4466" s="32">
        <f t="shared" si="107"/>
        <v>45477.958333322509</v>
      </c>
      <c r="AJ4466" s="33">
        <v>106</v>
      </c>
      <c r="AK4466" s="33">
        <f>MIN(CalcoliFV!$AN$7,CalcoliFV!$AO$7+MAX(0,180-AJ4466)+4)</f>
        <v>110</v>
      </c>
    </row>
    <row r="4467" spans="35:37" x14ac:dyDescent="0.3">
      <c r="AI4467" s="32">
        <f t="shared" si="107"/>
        <v>45477.999999989173</v>
      </c>
      <c r="AJ4467" s="33">
        <v>114.87</v>
      </c>
      <c r="AK4467" s="33">
        <f>MIN(CalcoliFV!$AN$7,CalcoliFV!$AO$7+MAX(0,180-AJ4467)+4)</f>
        <v>110</v>
      </c>
    </row>
    <row r="4468" spans="35:37" x14ac:dyDescent="0.3">
      <c r="AI4468" s="32">
        <f t="shared" si="107"/>
        <v>45478.041666655838</v>
      </c>
      <c r="AJ4468" s="33">
        <v>100.1</v>
      </c>
      <c r="AK4468" s="33">
        <f>MIN(CalcoliFV!$AN$7,CalcoliFV!$AO$7+MAX(0,180-AJ4468)+4)</f>
        <v>110</v>
      </c>
    </row>
    <row r="4469" spans="35:37" x14ac:dyDescent="0.3">
      <c r="AI4469" s="32">
        <f t="shared" si="107"/>
        <v>45478.083333322502</v>
      </c>
      <c r="AJ4469" s="33">
        <v>96.3</v>
      </c>
      <c r="AK4469" s="33">
        <f>MIN(CalcoliFV!$AN$7,CalcoliFV!$AO$7+MAX(0,180-AJ4469)+4)</f>
        <v>110</v>
      </c>
    </row>
    <row r="4470" spans="35:37" x14ac:dyDescent="0.3">
      <c r="AI4470" s="32">
        <f t="shared" si="107"/>
        <v>45478.124999989166</v>
      </c>
      <c r="AJ4470" s="33">
        <v>95.46</v>
      </c>
      <c r="AK4470" s="33">
        <f>MIN(CalcoliFV!$AN$7,CalcoliFV!$AO$7+MAX(0,180-AJ4470)+4)</f>
        <v>110</v>
      </c>
    </row>
    <row r="4471" spans="35:37" x14ac:dyDescent="0.3">
      <c r="AI4471" s="32">
        <f t="shared" si="107"/>
        <v>45478.16666665583</v>
      </c>
      <c r="AJ4471" s="33">
        <v>95.46</v>
      </c>
      <c r="AK4471" s="33">
        <f>MIN(CalcoliFV!$AN$7,CalcoliFV!$AO$7+MAX(0,180-AJ4471)+4)</f>
        <v>110</v>
      </c>
    </row>
    <row r="4472" spans="35:37" x14ac:dyDescent="0.3">
      <c r="AI4472" s="32">
        <f t="shared" si="107"/>
        <v>45478.208333322495</v>
      </c>
      <c r="AJ4472" s="33">
        <v>96.28</v>
      </c>
      <c r="AK4472" s="33">
        <f>MIN(CalcoliFV!$AN$7,CalcoliFV!$AO$7+MAX(0,180-AJ4472)+4)</f>
        <v>110</v>
      </c>
    </row>
    <row r="4473" spans="35:37" x14ac:dyDescent="0.3">
      <c r="AI4473" s="32">
        <f t="shared" si="107"/>
        <v>45478.249999989159</v>
      </c>
      <c r="AJ4473" s="33">
        <v>104.56</v>
      </c>
      <c r="AK4473" s="33">
        <f>MIN(CalcoliFV!$AN$7,CalcoliFV!$AO$7+MAX(0,180-AJ4473)+4)</f>
        <v>110</v>
      </c>
    </row>
    <row r="4474" spans="35:37" x14ac:dyDescent="0.3">
      <c r="AI4474" s="32">
        <f t="shared" si="107"/>
        <v>45478.291666655823</v>
      </c>
      <c r="AJ4474" s="33">
        <v>113.84</v>
      </c>
      <c r="AK4474" s="33">
        <f>MIN(CalcoliFV!$AN$7,CalcoliFV!$AO$7+MAX(0,180-AJ4474)+4)</f>
        <v>110</v>
      </c>
    </row>
    <row r="4475" spans="35:37" x14ac:dyDescent="0.3">
      <c r="AI4475" s="32">
        <f t="shared" si="107"/>
        <v>45478.333333322487</v>
      </c>
      <c r="AJ4475" s="33">
        <v>123.74</v>
      </c>
      <c r="AK4475" s="33">
        <f>MIN(CalcoliFV!$AN$7,CalcoliFV!$AO$7+MAX(0,180-AJ4475)+4)</f>
        <v>110</v>
      </c>
    </row>
    <row r="4476" spans="35:37" x14ac:dyDescent="0.3">
      <c r="AI4476" s="32">
        <f t="shared" si="107"/>
        <v>45478.374999989152</v>
      </c>
      <c r="AJ4476" s="33">
        <v>102.51</v>
      </c>
      <c r="AK4476" s="33">
        <f>MIN(CalcoliFV!$AN$7,CalcoliFV!$AO$7+MAX(0,180-AJ4476)+4)</f>
        <v>110</v>
      </c>
    </row>
    <row r="4477" spans="35:37" x14ac:dyDescent="0.3">
      <c r="AI4477" s="32">
        <f t="shared" si="107"/>
        <v>45478.416666655816</v>
      </c>
      <c r="AJ4477" s="33">
        <v>97.43</v>
      </c>
      <c r="AK4477" s="33">
        <f>MIN(CalcoliFV!$AN$7,CalcoliFV!$AO$7+MAX(0,180-AJ4477)+4)</f>
        <v>110</v>
      </c>
    </row>
    <row r="4478" spans="35:37" x14ac:dyDescent="0.3">
      <c r="AI4478" s="32">
        <f t="shared" si="107"/>
        <v>45478.45833332248</v>
      </c>
      <c r="AJ4478" s="33">
        <v>94.64</v>
      </c>
      <c r="AK4478" s="33">
        <f>MIN(CalcoliFV!$AN$7,CalcoliFV!$AO$7+MAX(0,180-AJ4478)+4)</f>
        <v>110</v>
      </c>
    </row>
    <row r="4479" spans="35:37" x14ac:dyDescent="0.3">
      <c r="AI4479" s="32">
        <f t="shared" si="107"/>
        <v>45478.499999989144</v>
      </c>
      <c r="AJ4479" s="33">
        <v>84</v>
      </c>
      <c r="AK4479" s="33">
        <f>MIN(CalcoliFV!$AN$7,CalcoliFV!$AO$7+MAX(0,180-AJ4479)+4)</f>
        <v>110</v>
      </c>
    </row>
    <row r="4480" spans="35:37" x14ac:dyDescent="0.3">
      <c r="AI4480" s="32">
        <f t="shared" si="107"/>
        <v>45478.541666655809</v>
      </c>
      <c r="AJ4480" s="33">
        <v>82.1</v>
      </c>
      <c r="AK4480" s="33">
        <f>MIN(CalcoliFV!$AN$7,CalcoliFV!$AO$7+MAX(0,180-AJ4480)+4)</f>
        <v>110</v>
      </c>
    </row>
    <row r="4481" spans="35:37" x14ac:dyDescent="0.3">
      <c r="AI4481" s="32">
        <f t="shared" si="107"/>
        <v>45478.583333322473</v>
      </c>
      <c r="AJ4481" s="33">
        <v>86.38</v>
      </c>
      <c r="AK4481" s="33">
        <f>MIN(CalcoliFV!$AN$7,CalcoliFV!$AO$7+MAX(0,180-AJ4481)+4)</f>
        <v>110</v>
      </c>
    </row>
    <row r="4482" spans="35:37" x14ac:dyDescent="0.3">
      <c r="AI4482" s="32">
        <f t="shared" si="107"/>
        <v>45478.624999989137</v>
      </c>
      <c r="AJ4482" s="33">
        <v>92.08</v>
      </c>
      <c r="AK4482" s="33">
        <f>MIN(CalcoliFV!$AN$7,CalcoliFV!$AO$7+MAX(0,180-AJ4482)+4)</f>
        <v>110</v>
      </c>
    </row>
    <row r="4483" spans="35:37" x14ac:dyDescent="0.3">
      <c r="AI4483" s="32">
        <f t="shared" si="107"/>
        <v>45478.666666655801</v>
      </c>
      <c r="AJ4483" s="33">
        <v>96.54</v>
      </c>
      <c r="AK4483" s="33">
        <f>MIN(CalcoliFV!$AN$7,CalcoliFV!$AO$7+MAX(0,180-AJ4483)+4)</f>
        <v>110</v>
      </c>
    </row>
    <row r="4484" spans="35:37" x14ac:dyDescent="0.3">
      <c r="AI4484" s="32">
        <f t="shared" si="107"/>
        <v>45478.708333322465</v>
      </c>
      <c r="AJ4484" s="33">
        <v>98.73</v>
      </c>
      <c r="AK4484" s="33">
        <f>MIN(CalcoliFV!$AN$7,CalcoliFV!$AO$7+MAX(0,180-AJ4484)+4)</f>
        <v>110</v>
      </c>
    </row>
    <row r="4485" spans="35:37" x14ac:dyDescent="0.3">
      <c r="AI4485" s="32">
        <f t="shared" ref="AI4485:AI4548" si="108">AI4484+1/24</f>
        <v>45478.74999998913</v>
      </c>
      <c r="AJ4485" s="33">
        <v>109.45</v>
      </c>
      <c r="AK4485" s="33">
        <f>MIN(CalcoliFV!$AN$7,CalcoliFV!$AO$7+MAX(0,180-AJ4485)+4)</f>
        <v>110</v>
      </c>
    </row>
    <row r="4486" spans="35:37" x14ac:dyDescent="0.3">
      <c r="AI4486" s="32">
        <f t="shared" si="108"/>
        <v>45478.791666655794</v>
      </c>
      <c r="AJ4486" s="33">
        <v>144.44999999999999</v>
      </c>
      <c r="AK4486" s="33">
        <f>MIN(CalcoliFV!$AN$7,CalcoliFV!$AO$7+MAX(0,180-AJ4486)+4)</f>
        <v>109.55000000000001</v>
      </c>
    </row>
    <row r="4487" spans="35:37" x14ac:dyDescent="0.3">
      <c r="AI4487" s="32">
        <f t="shared" si="108"/>
        <v>45478.833333322458</v>
      </c>
      <c r="AJ4487" s="33">
        <v>155</v>
      </c>
      <c r="AK4487" s="33">
        <f>MIN(CalcoliFV!$AN$7,CalcoliFV!$AO$7+MAX(0,180-AJ4487)+4)</f>
        <v>99</v>
      </c>
    </row>
    <row r="4488" spans="35:37" x14ac:dyDescent="0.3">
      <c r="AI4488" s="32">
        <f t="shared" si="108"/>
        <v>45478.874999989122</v>
      </c>
      <c r="AJ4488" s="33">
        <v>146.69999999999999</v>
      </c>
      <c r="AK4488" s="33">
        <f>MIN(CalcoliFV!$AN$7,CalcoliFV!$AO$7+MAX(0,180-AJ4488)+4)</f>
        <v>107.30000000000001</v>
      </c>
    </row>
    <row r="4489" spans="35:37" x14ac:dyDescent="0.3">
      <c r="AI4489" s="32">
        <f t="shared" si="108"/>
        <v>45478.916666655787</v>
      </c>
      <c r="AJ4489" s="33">
        <v>119.04509</v>
      </c>
      <c r="AK4489" s="33">
        <f>MIN(CalcoliFV!$AN$7,CalcoliFV!$AO$7+MAX(0,180-AJ4489)+4)</f>
        <v>110</v>
      </c>
    </row>
    <row r="4490" spans="35:37" x14ac:dyDescent="0.3">
      <c r="AI4490" s="32">
        <f t="shared" si="108"/>
        <v>45478.958333322451</v>
      </c>
      <c r="AJ4490" s="33">
        <v>109.16</v>
      </c>
      <c r="AK4490" s="33">
        <f>MIN(CalcoliFV!$AN$7,CalcoliFV!$AO$7+MAX(0,180-AJ4490)+4)</f>
        <v>110</v>
      </c>
    </row>
    <row r="4491" spans="35:37" x14ac:dyDescent="0.3">
      <c r="AI4491" s="32">
        <f t="shared" si="108"/>
        <v>45478.999999989115</v>
      </c>
      <c r="AJ4491" s="33">
        <v>126.43438</v>
      </c>
      <c r="AK4491" s="33">
        <f>MIN(CalcoliFV!$AN$7,CalcoliFV!$AO$7+MAX(0,180-AJ4491)+4)</f>
        <v>110</v>
      </c>
    </row>
    <row r="4492" spans="35:37" x14ac:dyDescent="0.3">
      <c r="AI4492" s="32">
        <f t="shared" si="108"/>
        <v>45479.041666655779</v>
      </c>
      <c r="AJ4492" s="33">
        <v>118.13</v>
      </c>
      <c r="AK4492" s="33">
        <f>MIN(CalcoliFV!$AN$7,CalcoliFV!$AO$7+MAX(0,180-AJ4492)+4)</f>
        <v>110</v>
      </c>
    </row>
    <row r="4493" spans="35:37" x14ac:dyDescent="0.3">
      <c r="AI4493" s="32">
        <f t="shared" si="108"/>
        <v>45479.083333322444</v>
      </c>
      <c r="AJ4493" s="33">
        <v>107.98</v>
      </c>
      <c r="AK4493" s="33">
        <f>MIN(CalcoliFV!$AN$7,CalcoliFV!$AO$7+MAX(0,180-AJ4493)+4)</f>
        <v>110</v>
      </c>
    </row>
    <row r="4494" spans="35:37" x14ac:dyDescent="0.3">
      <c r="AI4494" s="32">
        <f t="shared" si="108"/>
        <v>45479.124999989108</v>
      </c>
      <c r="AJ4494" s="33">
        <v>105.46</v>
      </c>
      <c r="AK4494" s="33">
        <f>MIN(CalcoliFV!$AN$7,CalcoliFV!$AO$7+MAX(0,180-AJ4494)+4)</f>
        <v>110</v>
      </c>
    </row>
    <row r="4495" spans="35:37" x14ac:dyDescent="0.3">
      <c r="AI4495" s="32">
        <f t="shared" si="108"/>
        <v>45479.166666655772</v>
      </c>
      <c r="AJ4495" s="33">
        <v>102.14</v>
      </c>
      <c r="AK4495" s="33">
        <f>MIN(CalcoliFV!$AN$7,CalcoliFV!$AO$7+MAX(0,180-AJ4495)+4)</f>
        <v>110</v>
      </c>
    </row>
    <row r="4496" spans="35:37" x14ac:dyDescent="0.3">
      <c r="AI4496" s="32">
        <f t="shared" si="108"/>
        <v>45479.208333322436</v>
      </c>
      <c r="AJ4496" s="33">
        <v>100.52</v>
      </c>
      <c r="AK4496" s="33">
        <f>MIN(CalcoliFV!$AN$7,CalcoliFV!$AO$7+MAX(0,180-AJ4496)+4)</f>
        <v>110</v>
      </c>
    </row>
    <row r="4497" spans="35:37" x14ac:dyDescent="0.3">
      <c r="AI4497" s="32">
        <f t="shared" si="108"/>
        <v>45479.249999989101</v>
      </c>
      <c r="AJ4497" s="33">
        <v>100.52</v>
      </c>
      <c r="AK4497" s="33">
        <f>MIN(CalcoliFV!$AN$7,CalcoliFV!$AO$7+MAX(0,180-AJ4497)+4)</f>
        <v>110</v>
      </c>
    </row>
    <row r="4498" spans="35:37" x14ac:dyDescent="0.3">
      <c r="AI4498" s="32">
        <f t="shared" si="108"/>
        <v>45479.291666655765</v>
      </c>
      <c r="AJ4498" s="33">
        <v>100.52</v>
      </c>
      <c r="AK4498" s="33">
        <f>MIN(CalcoliFV!$AN$7,CalcoliFV!$AO$7+MAX(0,180-AJ4498)+4)</f>
        <v>110</v>
      </c>
    </row>
    <row r="4499" spans="35:37" x14ac:dyDescent="0.3">
      <c r="AI4499" s="32">
        <f t="shared" si="108"/>
        <v>45479.333333322429</v>
      </c>
      <c r="AJ4499" s="33">
        <v>104.66</v>
      </c>
      <c r="AK4499" s="33">
        <f>MIN(CalcoliFV!$AN$7,CalcoliFV!$AO$7+MAX(0,180-AJ4499)+4)</f>
        <v>110</v>
      </c>
    </row>
    <row r="4500" spans="35:37" x14ac:dyDescent="0.3">
      <c r="AI4500" s="32">
        <f t="shared" si="108"/>
        <v>45479.374999989093</v>
      </c>
      <c r="AJ4500" s="33">
        <v>89.96</v>
      </c>
      <c r="AK4500" s="33">
        <f>MIN(CalcoliFV!$AN$7,CalcoliFV!$AO$7+MAX(0,180-AJ4500)+4)</f>
        <v>110</v>
      </c>
    </row>
    <row r="4501" spans="35:37" x14ac:dyDescent="0.3">
      <c r="AI4501" s="32">
        <f t="shared" si="108"/>
        <v>45479.416666655758</v>
      </c>
      <c r="AJ4501" s="33">
        <v>89.8</v>
      </c>
      <c r="AK4501" s="33">
        <f>MIN(CalcoliFV!$AN$7,CalcoliFV!$AO$7+MAX(0,180-AJ4501)+4)</f>
        <v>110</v>
      </c>
    </row>
    <row r="4502" spans="35:37" x14ac:dyDescent="0.3">
      <c r="AI4502" s="32">
        <f t="shared" si="108"/>
        <v>45479.458333322422</v>
      </c>
      <c r="AJ4502" s="33">
        <v>93.33</v>
      </c>
      <c r="AK4502" s="33">
        <f>MIN(CalcoliFV!$AN$7,CalcoliFV!$AO$7+MAX(0,180-AJ4502)+4)</f>
        <v>110</v>
      </c>
    </row>
    <row r="4503" spans="35:37" x14ac:dyDescent="0.3">
      <c r="AI4503" s="32">
        <f t="shared" si="108"/>
        <v>45479.499999989086</v>
      </c>
      <c r="AJ4503" s="33">
        <v>90</v>
      </c>
      <c r="AK4503" s="33">
        <f>MIN(CalcoliFV!$AN$7,CalcoliFV!$AO$7+MAX(0,180-AJ4503)+4)</f>
        <v>110</v>
      </c>
    </row>
    <row r="4504" spans="35:37" x14ac:dyDescent="0.3">
      <c r="AI4504" s="32">
        <f t="shared" si="108"/>
        <v>45479.54166665575</v>
      </c>
      <c r="AJ4504" s="33">
        <v>80</v>
      </c>
      <c r="AK4504" s="33">
        <f>MIN(CalcoliFV!$AN$7,CalcoliFV!$AO$7+MAX(0,180-AJ4504)+4)</f>
        <v>110</v>
      </c>
    </row>
    <row r="4505" spans="35:37" x14ac:dyDescent="0.3">
      <c r="AI4505" s="32">
        <f t="shared" si="108"/>
        <v>45479.583333322415</v>
      </c>
      <c r="AJ4505" s="33">
        <v>90</v>
      </c>
      <c r="AK4505" s="33">
        <f>MIN(CalcoliFV!$AN$7,CalcoliFV!$AO$7+MAX(0,180-AJ4505)+4)</f>
        <v>110</v>
      </c>
    </row>
    <row r="4506" spans="35:37" x14ac:dyDescent="0.3">
      <c r="AI4506" s="32">
        <f t="shared" si="108"/>
        <v>45479.624999989079</v>
      </c>
      <c r="AJ4506" s="33">
        <v>90.5</v>
      </c>
      <c r="AK4506" s="33">
        <f>MIN(CalcoliFV!$AN$7,CalcoliFV!$AO$7+MAX(0,180-AJ4506)+4)</f>
        <v>110</v>
      </c>
    </row>
    <row r="4507" spans="35:37" x14ac:dyDescent="0.3">
      <c r="AI4507" s="32">
        <f t="shared" si="108"/>
        <v>45479.666666655743</v>
      </c>
      <c r="AJ4507" s="33">
        <v>99.05</v>
      </c>
      <c r="AK4507" s="33">
        <f>MIN(CalcoliFV!$AN$7,CalcoliFV!$AO$7+MAX(0,180-AJ4507)+4)</f>
        <v>110</v>
      </c>
    </row>
    <row r="4508" spans="35:37" x14ac:dyDescent="0.3">
      <c r="AI4508" s="32">
        <f t="shared" si="108"/>
        <v>45479.708333322407</v>
      </c>
      <c r="AJ4508" s="33">
        <v>99.05</v>
      </c>
      <c r="AK4508" s="33">
        <f>MIN(CalcoliFV!$AN$7,CalcoliFV!$AO$7+MAX(0,180-AJ4508)+4)</f>
        <v>110</v>
      </c>
    </row>
    <row r="4509" spans="35:37" x14ac:dyDescent="0.3">
      <c r="AI4509" s="32">
        <f t="shared" si="108"/>
        <v>45479.749999989072</v>
      </c>
      <c r="AJ4509" s="33">
        <v>104.57</v>
      </c>
      <c r="AK4509" s="33">
        <f>MIN(CalcoliFV!$AN$7,CalcoliFV!$AO$7+MAX(0,180-AJ4509)+4)</f>
        <v>110</v>
      </c>
    </row>
    <row r="4510" spans="35:37" x14ac:dyDescent="0.3">
      <c r="AI4510" s="32">
        <f t="shared" si="108"/>
        <v>45479.791666655736</v>
      </c>
      <c r="AJ4510" s="33">
        <v>128.99</v>
      </c>
      <c r="AK4510" s="33">
        <f>MIN(CalcoliFV!$AN$7,CalcoliFV!$AO$7+MAX(0,180-AJ4510)+4)</f>
        <v>110</v>
      </c>
    </row>
    <row r="4511" spans="35:37" x14ac:dyDescent="0.3">
      <c r="AI4511" s="32">
        <f t="shared" si="108"/>
        <v>45479.8333333224</v>
      </c>
      <c r="AJ4511" s="33">
        <v>139.34</v>
      </c>
      <c r="AK4511" s="33">
        <f>MIN(CalcoliFV!$AN$7,CalcoliFV!$AO$7+MAX(0,180-AJ4511)+4)</f>
        <v>110</v>
      </c>
    </row>
    <row r="4512" spans="35:37" x14ac:dyDescent="0.3">
      <c r="AI4512" s="32">
        <f t="shared" si="108"/>
        <v>45479.874999989064</v>
      </c>
      <c r="AJ4512" s="33">
        <v>132.58124000000001</v>
      </c>
      <c r="AK4512" s="33">
        <f>MIN(CalcoliFV!$AN$7,CalcoliFV!$AO$7+MAX(0,180-AJ4512)+4)</f>
        <v>110</v>
      </c>
    </row>
    <row r="4513" spans="35:37" x14ac:dyDescent="0.3">
      <c r="AI4513" s="32">
        <f t="shared" si="108"/>
        <v>45479.916666655728</v>
      </c>
      <c r="AJ4513" s="33">
        <v>112.85398000000001</v>
      </c>
      <c r="AK4513" s="33">
        <f>MIN(CalcoliFV!$AN$7,CalcoliFV!$AO$7+MAX(0,180-AJ4513)+4)</f>
        <v>110</v>
      </c>
    </row>
    <row r="4514" spans="35:37" x14ac:dyDescent="0.3">
      <c r="AI4514" s="32">
        <f t="shared" si="108"/>
        <v>45479.958333322393</v>
      </c>
      <c r="AJ4514" s="33">
        <v>106</v>
      </c>
      <c r="AK4514" s="33">
        <f>MIN(CalcoliFV!$AN$7,CalcoliFV!$AO$7+MAX(0,180-AJ4514)+4)</f>
        <v>110</v>
      </c>
    </row>
    <row r="4515" spans="35:37" x14ac:dyDescent="0.3">
      <c r="AI4515" s="32">
        <f t="shared" si="108"/>
        <v>45479.999999989057</v>
      </c>
      <c r="AJ4515" s="33">
        <v>112.7</v>
      </c>
      <c r="AK4515" s="33">
        <f>MIN(CalcoliFV!$AN$7,CalcoliFV!$AO$7+MAX(0,180-AJ4515)+4)</f>
        <v>110</v>
      </c>
    </row>
    <row r="4516" spans="35:37" x14ac:dyDescent="0.3">
      <c r="AI4516" s="32">
        <f t="shared" si="108"/>
        <v>45480.041666655721</v>
      </c>
      <c r="AJ4516" s="33">
        <v>112.7</v>
      </c>
      <c r="AK4516" s="33">
        <f>MIN(CalcoliFV!$AN$7,CalcoliFV!$AO$7+MAX(0,180-AJ4516)+4)</f>
        <v>110</v>
      </c>
    </row>
    <row r="4517" spans="35:37" x14ac:dyDescent="0.3">
      <c r="AI4517" s="32">
        <f t="shared" si="108"/>
        <v>45480.083333322385</v>
      </c>
      <c r="AJ4517" s="33">
        <v>108</v>
      </c>
      <c r="AK4517" s="33">
        <f>MIN(CalcoliFV!$AN$7,CalcoliFV!$AO$7+MAX(0,180-AJ4517)+4)</f>
        <v>110</v>
      </c>
    </row>
    <row r="4518" spans="35:37" x14ac:dyDescent="0.3">
      <c r="AI4518" s="32">
        <f t="shared" si="108"/>
        <v>45480.12499998905</v>
      </c>
      <c r="AJ4518" s="33">
        <v>108</v>
      </c>
      <c r="AK4518" s="33">
        <f>MIN(CalcoliFV!$AN$7,CalcoliFV!$AO$7+MAX(0,180-AJ4518)+4)</f>
        <v>110</v>
      </c>
    </row>
    <row r="4519" spans="35:37" x14ac:dyDescent="0.3">
      <c r="AI4519" s="32">
        <f t="shared" si="108"/>
        <v>45480.166666655714</v>
      </c>
      <c r="AJ4519" s="33">
        <v>108</v>
      </c>
      <c r="AK4519" s="33">
        <f>MIN(CalcoliFV!$AN$7,CalcoliFV!$AO$7+MAX(0,180-AJ4519)+4)</f>
        <v>110</v>
      </c>
    </row>
    <row r="4520" spans="35:37" x14ac:dyDescent="0.3">
      <c r="AI4520" s="32">
        <f t="shared" si="108"/>
        <v>45480.208333322378</v>
      </c>
      <c r="AJ4520" s="33">
        <v>108</v>
      </c>
      <c r="AK4520" s="33">
        <f>MIN(CalcoliFV!$AN$7,CalcoliFV!$AO$7+MAX(0,180-AJ4520)+4)</f>
        <v>110</v>
      </c>
    </row>
    <row r="4521" spans="35:37" x14ac:dyDescent="0.3">
      <c r="AI4521" s="32">
        <f t="shared" si="108"/>
        <v>45480.249999989042</v>
      </c>
      <c r="AJ4521" s="33">
        <v>109</v>
      </c>
      <c r="AK4521" s="33">
        <f>MIN(CalcoliFV!$AN$7,CalcoliFV!$AO$7+MAX(0,180-AJ4521)+4)</f>
        <v>110</v>
      </c>
    </row>
    <row r="4522" spans="35:37" x14ac:dyDescent="0.3">
      <c r="AI4522" s="32">
        <f t="shared" si="108"/>
        <v>45480.291666655707</v>
      </c>
      <c r="AJ4522" s="33">
        <v>96.4</v>
      </c>
      <c r="AK4522" s="33">
        <f>MIN(CalcoliFV!$AN$7,CalcoliFV!$AO$7+MAX(0,180-AJ4522)+4)</f>
        <v>110</v>
      </c>
    </row>
    <row r="4523" spans="35:37" x14ac:dyDescent="0.3">
      <c r="AI4523" s="32">
        <f t="shared" si="108"/>
        <v>45480.333333322371</v>
      </c>
      <c r="AJ4523" s="33">
        <v>97</v>
      </c>
      <c r="AK4523" s="33">
        <f>MIN(CalcoliFV!$AN$7,CalcoliFV!$AO$7+MAX(0,180-AJ4523)+4)</f>
        <v>110</v>
      </c>
    </row>
    <row r="4524" spans="35:37" x14ac:dyDescent="0.3">
      <c r="AI4524" s="32">
        <f t="shared" si="108"/>
        <v>45480.374999989035</v>
      </c>
      <c r="AJ4524" s="33">
        <v>97</v>
      </c>
      <c r="AK4524" s="33">
        <f>MIN(CalcoliFV!$AN$7,CalcoliFV!$AO$7+MAX(0,180-AJ4524)+4)</f>
        <v>110</v>
      </c>
    </row>
    <row r="4525" spans="35:37" x14ac:dyDescent="0.3">
      <c r="AI4525" s="32">
        <f t="shared" si="108"/>
        <v>45480.416666655699</v>
      </c>
      <c r="AJ4525" s="33">
        <v>95.12</v>
      </c>
      <c r="AK4525" s="33">
        <f>MIN(CalcoliFV!$AN$7,CalcoliFV!$AO$7+MAX(0,180-AJ4525)+4)</f>
        <v>110</v>
      </c>
    </row>
    <row r="4526" spans="35:37" x14ac:dyDescent="0.3">
      <c r="AI4526" s="32">
        <f t="shared" si="108"/>
        <v>45480.458333322364</v>
      </c>
      <c r="AJ4526" s="33">
        <v>95.85</v>
      </c>
      <c r="AK4526" s="33">
        <f>MIN(CalcoliFV!$AN$7,CalcoliFV!$AO$7+MAX(0,180-AJ4526)+4)</f>
        <v>110</v>
      </c>
    </row>
    <row r="4527" spans="35:37" x14ac:dyDescent="0.3">
      <c r="AI4527" s="32">
        <f t="shared" si="108"/>
        <v>45480.499999989028</v>
      </c>
      <c r="AJ4527" s="33">
        <v>97.23</v>
      </c>
      <c r="AK4527" s="33">
        <f>MIN(CalcoliFV!$AN$7,CalcoliFV!$AO$7+MAX(0,180-AJ4527)+4)</f>
        <v>110</v>
      </c>
    </row>
    <row r="4528" spans="35:37" x14ac:dyDescent="0.3">
      <c r="AI4528" s="32">
        <f t="shared" si="108"/>
        <v>45480.541666655692</v>
      </c>
      <c r="AJ4528" s="33">
        <v>91.5</v>
      </c>
      <c r="AK4528" s="33">
        <f>MIN(CalcoliFV!$AN$7,CalcoliFV!$AO$7+MAX(0,180-AJ4528)+4)</f>
        <v>110</v>
      </c>
    </row>
    <row r="4529" spans="35:37" x14ac:dyDescent="0.3">
      <c r="AI4529" s="32">
        <f t="shared" si="108"/>
        <v>45480.583333322356</v>
      </c>
      <c r="AJ4529" s="33">
        <v>81.17</v>
      </c>
      <c r="AK4529" s="33">
        <f>MIN(CalcoliFV!$AN$7,CalcoliFV!$AO$7+MAX(0,180-AJ4529)+4)</f>
        <v>110</v>
      </c>
    </row>
    <row r="4530" spans="35:37" x14ac:dyDescent="0.3">
      <c r="AI4530" s="32">
        <f t="shared" si="108"/>
        <v>45480.624999989021</v>
      </c>
      <c r="AJ4530" s="33">
        <v>89.29</v>
      </c>
      <c r="AK4530" s="33">
        <f>MIN(CalcoliFV!$AN$7,CalcoliFV!$AO$7+MAX(0,180-AJ4530)+4)</f>
        <v>110</v>
      </c>
    </row>
    <row r="4531" spans="35:37" x14ac:dyDescent="0.3">
      <c r="AI4531" s="32">
        <f t="shared" si="108"/>
        <v>45480.666666655685</v>
      </c>
      <c r="AJ4531" s="33">
        <v>97.42</v>
      </c>
      <c r="AK4531" s="33">
        <f>MIN(CalcoliFV!$AN$7,CalcoliFV!$AO$7+MAX(0,180-AJ4531)+4)</f>
        <v>110</v>
      </c>
    </row>
    <row r="4532" spans="35:37" x14ac:dyDescent="0.3">
      <c r="AI4532" s="32">
        <f t="shared" si="108"/>
        <v>45480.708333322349</v>
      </c>
      <c r="AJ4532" s="33">
        <v>98.08</v>
      </c>
      <c r="AK4532" s="33">
        <f>MIN(CalcoliFV!$AN$7,CalcoliFV!$AO$7+MAX(0,180-AJ4532)+4)</f>
        <v>110</v>
      </c>
    </row>
    <row r="4533" spans="35:37" x14ac:dyDescent="0.3">
      <c r="AI4533" s="32">
        <f t="shared" si="108"/>
        <v>45480.749999989013</v>
      </c>
      <c r="AJ4533" s="33">
        <v>108.7</v>
      </c>
      <c r="AK4533" s="33">
        <f>MIN(CalcoliFV!$AN$7,CalcoliFV!$AO$7+MAX(0,180-AJ4533)+4)</f>
        <v>110</v>
      </c>
    </row>
    <row r="4534" spans="35:37" x14ac:dyDescent="0.3">
      <c r="AI4534" s="32">
        <f t="shared" si="108"/>
        <v>45480.791666655678</v>
      </c>
      <c r="AJ4534" s="33">
        <v>156.75</v>
      </c>
      <c r="AK4534" s="33">
        <f>MIN(CalcoliFV!$AN$7,CalcoliFV!$AO$7+MAX(0,180-AJ4534)+4)</f>
        <v>97.25</v>
      </c>
    </row>
    <row r="4535" spans="35:37" x14ac:dyDescent="0.3">
      <c r="AI4535" s="32">
        <f t="shared" si="108"/>
        <v>45480.833333322342</v>
      </c>
      <c r="AJ4535" s="33">
        <v>175</v>
      </c>
      <c r="AK4535" s="33">
        <f>MIN(CalcoliFV!$AN$7,CalcoliFV!$AO$7+MAX(0,180-AJ4535)+4)</f>
        <v>79</v>
      </c>
    </row>
    <row r="4536" spans="35:37" x14ac:dyDescent="0.3">
      <c r="AI4536" s="32">
        <f t="shared" si="108"/>
        <v>45480.874999989006</v>
      </c>
      <c r="AJ4536" s="33">
        <v>160</v>
      </c>
      <c r="AK4536" s="33">
        <f>MIN(CalcoliFV!$AN$7,CalcoliFV!$AO$7+MAX(0,180-AJ4536)+4)</f>
        <v>94</v>
      </c>
    </row>
    <row r="4537" spans="35:37" x14ac:dyDescent="0.3">
      <c r="AI4537" s="32">
        <f t="shared" si="108"/>
        <v>45480.91666665567</v>
      </c>
      <c r="AJ4537" s="33">
        <v>131.07044999999999</v>
      </c>
      <c r="AK4537" s="33">
        <f>MIN(CalcoliFV!$AN$7,CalcoliFV!$AO$7+MAX(0,180-AJ4537)+4)</f>
        <v>110</v>
      </c>
    </row>
    <row r="4538" spans="35:37" x14ac:dyDescent="0.3">
      <c r="AI4538" s="32">
        <f t="shared" si="108"/>
        <v>45480.958333322335</v>
      </c>
      <c r="AJ4538" s="33">
        <v>113.99543</v>
      </c>
      <c r="AK4538" s="33">
        <f>MIN(CalcoliFV!$AN$7,CalcoliFV!$AO$7+MAX(0,180-AJ4538)+4)</f>
        <v>110</v>
      </c>
    </row>
    <row r="4539" spans="35:37" x14ac:dyDescent="0.3">
      <c r="AI4539" s="32">
        <f t="shared" si="108"/>
        <v>45480.999999988999</v>
      </c>
      <c r="AJ4539" s="33">
        <v>107.15</v>
      </c>
      <c r="AK4539" s="33">
        <f>MIN(CalcoliFV!$AN$7,CalcoliFV!$AO$7+MAX(0,180-AJ4539)+4)</f>
        <v>110</v>
      </c>
    </row>
    <row r="4540" spans="35:37" x14ac:dyDescent="0.3">
      <c r="AI4540" s="32">
        <f t="shared" si="108"/>
        <v>45481.041666655663</v>
      </c>
      <c r="AJ4540" s="33">
        <v>106.48</v>
      </c>
      <c r="AK4540" s="33">
        <f>MIN(CalcoliFV!$AN$7,CalcoliFV!$AO$7+MAX(0,180-AJ4540)+4)</f>
        <v>110</v>
      </c>
    </row>
    <row r="4541" spans="35:37" x14ac:dyDescent="0.3">
      <c r="AI4541" s="32">
        <f t="shared" si="108"/>
        <v>45481.083333322327</v>
      </c>
      <c r="AJ4541" s="33">
        <v>106.04</v>
      </c>
      <c r="AK4541" s="33">
        <f>MIN(CalcoliFV!$AN$7,CalcoliFV!$AO$7+MAX(0,180-AJ4541)+4)</f>
        <v>110</v>
      </c>
    </row>
    <row r="4542" spans="35:37" x14ac:dyDescent="0.3">
      <c r="AI4542" s="32">
        <f t="shared" si="108"/>
        <v>45481.124999988991</v>
      </c>
      <c r="AJ4542" s="33">
        <v>100.1</v>
      </c>
      <c r="AK4542" s="33">
        <f>MIN(CalcoliFV!$AN$7,CalcoliFV!$AO$7+MAX(0,180-AJ4542)+4)</f>
        <v>110</v>
      </c>
    </row>
    <row r="4543" spans="35:37" x14ac:dyDescent="0.3">
      <c r="AI4543" s="32">
        <f t="shared" si="108"/>
        <v>45481.166666655656</v>
      </c>
      <c r="AJ4543" s="33">
        <v>97.46</v>
      </c>
      <c r="AK4543" s="33">
        <f>MIN(CalcoliFV!$AN$7,CalcoliFV!$AO$7+MAX(0,180-AJ4543)+4)</f>
        <v>110</v>
      </c>
    </row>
    <row r="4544" spans="35:37" x14ac:dyDescent="0.3">
      <c r="AI4544" s="32">
        <f t="shared" si="108"/>
        <v>45481.20833332232</v>
      </c>
      <c r="AJ4544" s="33">
        <v>97.959850000000003</v>
      </c>
      <c r="AK4544" s="33">
        <f>MIN(CalcoliFV!$AN$7,CalcoliFV!$AO$7+MAX(0,180-AJ4544)+4)</f>
        <v>110</v>
      </c>
    </row>
    <row r="4545" spans="35:37" x14ac:dyDescent="0.3">
      <c r="AI4545" s="32">
        <f t="shared" si="108"/>
        <v>45481.249999988984</v>
      </c>
      <c r="AJ4545" s="33">
        <v>127.48</v>
      </c>
      <c r="AK4545" s="33">
        <f>MIN(CalcoliFV!$AN$7,CalcoliFV!$AO$7+MAX(0,180-AJ4545)+4)</f>
        <v>110</v>
      </c>
    </row>
    <row r="4546" spans="35:37" x14ac:dyDescent="0.3">
      <c r="AI4546" s="32">
        <f t="shared" si="108"/>
        <v>45481.291666655648</v>
      </c>
      <c r="AJ4546" s="33">
        <v>129.21129999999999</v>
      </c>
      <c r="AK4546" s="33">
        <f>MIN(CalcoliFV!$AN$7,CalcoliFV!$AO$7+MAX(0,180-AJ4546)+4)</f>
        <v>110</v>
      </c>
    </row>
    <row r="4547" spans="35:37" x14ac:dyDescent="0.3">
      <c r="AI4547" s="32">
        <f t="shared" si="108"/>
        <v>45481.333333322313</v>
      </c>
      <c r="AJ4547" s="33">
        <v>130</v>
      </c>
      <c r="AK4547" s="33">
        <f>MIN(CalcoliFV!$AN$7,CalcoliFV!$AO$7+MAX(0,180-AJ4547)+4)</f>
        <v>110</v>
      </c>
    </row>
    <row r="4548" spans="35:37" x14ac:dyDescent="0.3">
      <c r="AI4548" s="32">
        <f t="shared" si="108"/>
        <v>45481.374999988977</v>
      </c>
      <c r="AJ4548" s="33">
        <v>115.04</v>
      </c>
      <c r="AK4548" s="33">
        <f>MIN(CalcoliFV!$AN$7,CalcoliFV!$AO$7+MAX(0,180-AJ4548)+4)</f>
        <v>110</v>
      </c>
    </row>
    <row r="4549" spans="35:37" x14ac:dyDescent="0.3">
      <c r="AI4549" s="32">
        <f t="shared" ref="AI4549:AI4612" si="109">AI4548+1/24</f>
        <v>45481.416666655641</v>
      </c>
      <c r="AJ4549" s="33">
        <v>106.4</v>
      </c>
      <c r="AK4549" s="33">
        <f>MIN(CalcoliFV!$AN$7,CalcoliFV!$AO$7+MAX(0,180-AJ4549)+4)</f>
        <v>110</v>
      </c>
    </row>
    <row r="4550" spans="35:37" x14ac:dyDescent="0.3">
      <c r="AI4550" s="32">
        <f t="shared" si="109"/>
        <v>45481.458333322305</v>
      </c>
      <c r="AJ4550" s="33">
        <v>101.08</v>
      </c>
      <c r="AK4550" s="33">
        <f>MIN(CalcoliFV!$AN$7,CalcoliFV!$AO$7+MAX(0,180-AJ4550)+4)</f>
        <v>110</v>
      </c>
    </row>
    <row r="4551" spans="35:37" x14ac:dyDescent="0.3">
      <c r="AI4551" s="32">
        <f t="shared" si="109"/>
        <v>45481.49999998897</v>
      </c>
      <c r="AJ4551" s="33">
        <v>94.63</v>
      </c>
      <c r="AK4551" s="33">
        <f>MIN(CalcoliFV!$AN$7,CalcoliFV!$AO$7+MAX(0,180-AJ4551)+4)</f>
        <v>110</v>
      </c>
    </row>
    <row r="4552" spans="35:37" x14ac:dyDescent="0.3">
      <c r="AI4552" s="32">
        <f t="shared" si="109"/>
        <v>45481.541666655634</v>
      </c>
      <c r="AJ4552" s="33">
        <v>89.46</v>
      </c>
      <c r="AK4552" s="33">
        <f>MIN(CalcoliFV!$AN$7,CalcoliFV!$AO$7+MAX(0,180-AJ4552)+4)</f>
        <v>110</v>
      </c>
    </row>
    <row r="4553" spans="35:37" x14ac:dyDescent="0.3">
      <c r="AI4553" s="32">
        <f t="shared" si="109"/>
        <v>45481.583333322298</v>
      </c>
      <c r="AJ4553" s="33">
        <v>98</v>
      </c>
      <c r="AK4553" s="33">
        <f>MIN(CalcoliFV!$AN$7,CalcoliFV!$AO$7+MAX(0,180-AJ4553)+4)</f>
        <v>110</v>
      </c>
    </row>
    <row r="4554" spans="35:37" x14ac:dyDescent="0.3">
      <c r="AI4554" s="32">
        <f t="shared" si="109"/>
        <v>45481.624999988962</v>
      </c>
      <c r="AJ4554" s="33">
        <v>98</v>
      </c>
      <c r="AK4554" s="33">
        <f>MIN(CalcoliFV!$AN$7,CalcoliFV!$AO$7+MAX(0,180-AJ4554)+4)</f>
        <v>110</v>
      </c>
    </row>
    <row r="4555" spans="35:37" x14ac:dyDescent="0.3">
      <c r="AI4555" s="32">
        <f t="shared" si="109"/>
        <v>45481.666666655627</v>
      </c>
      <c r="AJ4555" s="33">
        <v>101.72085</v>
      </c>
      <c r="AK4555" s="33">
        <f>MIN(CalcoliFV!$AN$7,CalcoliFV!$AO$7+MAX(0,180-AJ4555)+4)</f>
        <v>110</v>
      </c>
    </row>
    <row r="4556" spans="35:37" x14ac:dyDescent="0.3">
      <c r="AI4556" s="32">
        <f t="shared" si="109"/>
        <v>45481.708333322291</v>
      </c>
      <c r="AJ4556" s="33">
        <v>109.48</v>
      </c>
      <c r="AK4556" s="33">
        <f>MIN(CalcoliFV!$AN$7,CalcoliFV!$AO$7+MAX(0,180-AJ4556)+4)</f>
        <v>110</v>
      </c>
    </row>
    <row r="4557" spans="35:37" x14ac:dyDescent="0.3">
      <c r="AI4557" s="32">
        <f t="shared" si="109"/>
        <v>45481.749999988955</v>
      </c>
      <c r="AJ4557" s="33">
        <v>113.81</v>
      </c>
      <c r="AK4557" s="33">
        <f>MIN(CalcoliFV!$AN$7,CalcoliFV!$AO$7+MAX(0,180-AJ4557)+4)</f>
        <v>110</v>
      </c>
    </row>
    <row r="4558" spans="35:37" x14ac:dyDescent="0.3">
      <c r="AI4558" s="32">
        <f t="shared" si="109"/>
        <v>45481.791666655619</v>
      </c>
      <c r="AJ4558" s="33">
        <v>145.22366</v>
      </c>
      <c r="AK4558" s="33">
        <f>MIN(CalcoliFV!$AN$7,CalcoliFV!$AO$7+MAX(0,180-AJ4558)+4)</f>
        <v>108.77634</v>
      </c>
    </row>
    <row r="4559" spans="35:37" x14ac:dyDescent="0.3">
      <c r="AI4559" s="32">
        <f t="shared" si="109"/>
        <v>45481.833333322284</v>
      </c>
      <c r="AJ4559" s="33">
        <v>168.47</v>
      </c>
      <c r="AK4559" s="33">
        <f>MIN(CalcoliFV!$AN$7,CalcoliFV!$AO$7+MAX(0,180-AJ4559)+4)</f>
        <v>85.53</v>
      </c>
    </row>
    <row r="4560" spans="35:37" x14ac:dyDescent="0.3">
      <c r="AI4560" s="32">
        <f t="shared" si="109"/>
        <v>45481.874999988948</v>
      </c>
      <c r="AJ4560" s="33">
        <v>150.54320999999999</v>
      </c>
      <c r="AK4560" s="33">
        <f>MIN(CalcoliFV!$AN$7,CalcoliFV!$AO$7+MAX(0,180-AJ4560)+4)</f>
        <v>103.45679000000001</v>
      </c>
    </row>
    <row r="4561" spans="35:37" x14ac:dyDescent="0.3">
      <c r="AI4561" s="32">
        <f t="shared" si="109"/>
        <v>45481.916666655612</v>
      </c>
      <c r="AJ4561" s="33">
        <v>121.24</v>
      </c>
      <c r="AK4561" s="33">
        <f>MIN(CalcoliFV!$AN$7,CalcoliFV!$AO$7+MAX(0,180-AJ4561)+4)</f>
        <v>110</v>
      </c>
    </row>
    <row r="4562" spans="35:37" x14ac:dyDescent="0.3">
      <c r="AI4562" s="32">
        <f t="shared" si="109"/>
        <v>45481.958333322276</v>
      </c>
      <c r="AJ4562" s="33">
        <v>112</v>
      </c>
      <c r="AK4562" s="33">
        <f>MIN(CalcoliFV!$AN$7,CalcoliFV!$AO$7+MAX(0,180-AJ4562)+4)</f>
        <v>110</v>
      </c>
    </row>
    <row r="4563" spans="35:37" x14ac:dyDescent="0.3">
      <c r="AI4563" s="32">
        <f t="shared" si="109"/>
        <v>45481.999999988941</v>
      </c>
      <c r="AJ4563" s="33">
        <v>110</v>
      </c>
      <c r="AK4563" s="33">
        <f>MIN(CalcoliFV!$AN$7,CalcoliFV!$AO$7+MAX(0,180-AJ4563)+4)</f>
        <v>110</v>
      </c>
    </row>
    <row r="4564" spans="35:37" x14ac:dyDescent="0.3">
      <c r="AI4564" s="32">
        <f t="shared" si="109"/>
        <v>45482.041666655605</v>
      </c>
      <c r="AJ4564" s="33">
        <v>107.01</v>
      </c>
      <c r="AK4564" s="33">
        <f>MIN(CalcoliFV!$AN$7,CalcoliFV!$AO$7+MAX(0,180-AJ4564)+4)</f>
        <v>110</v>
      </c>
    </row>
    <row r="4565" spans="35:37" x14ac:dyDescent="0.3">
      <c r="AI4565" s="32">
        <f t="shared" si="109"/>
        <v>45482.083333322269</v>
      </c>
      <c r="AJ4565" s="33">
        <v>105</v>
      </c>
      <c r="AK4565" s="33">
        <f>MIN(CalcoliFV!$AN$7,CalcoliFV!$AO$7+MAX(0,180-AJ4565)+4)</f>
        <v>110</v>
      </c>
    </row>
    <row r="4566" spans="35:37" x14ac:dyDescent="0.3">
      <c r="AI4566" s="32">
        <f t="shared" si="109"/>
        <v>45482.124999988933</v>
      </c>
      <c r="AJ4566" s="33">
        <v>105</v>
      </c>
      <c r="AK4566" s="33">
        <f>MIN(CalcoliFV!$AN$7,CalcoliFV!$AO$7+MAX(0,180-AJ4566)+4)</f>
        <v>110</v>
      </c>
    </row>
    <row r="4567" spans="35:37" x14ac:dyDescent="0.3">
      <c r="AI4567" s="32">
        <f t="shared" si="109"/>
        <v>45482.166666655598</v>
      </c>
      <c r="AJ4567" s="33">
        <v>103.48</v>
      </c>
      <c r="AK4567" s="33">
        <f>MIN(CalcoliFV!$AN$7,CalcoliFV!$AO$7+MAX(0,180-AJ4567)+4)</f>
        <v>110</v>
      </c>
    </row>
    <row r="4568" spans="35:37" x14ac:dyDescent="0.3">
      <c r="AI4568" s="32">
        <f t="shared" si="109"/>
        <v>45482.208333322262</v>
      </c>
      <c r="AJ4568" s="33">
        <v>102.4</v>
      </c>
      <c r="AK4568" s="33">
        <f>MIN(CalcoliFV!$AN$7,CalcoliFV!$AO$7+MAX(0,180-AJ4568)+4)</f>
        <v>110</v>
      </c>
    </row>
    <row r="4569" spans="35:37" x14ac:dyDescent="0.3">
      <c r="AI4569" s="32">
        <f t="shared" si="109"/>
        <v>45482.249999988926</v>
      </c>
      <c r="AJ4569" s="33">
        <v>108.43</v>
      </c>
      <c r="AK4569" s="33">
        <f>MIN(CalcoliFV!$AN$7,CalcoliFV!$AO$7+MAX(0,180-AJ4569)+4)</f>
        <v>110</v>
      </c>
    </row>
    <row r="4570" spans="35:37" x14ac:dyDescent="0.3">
      <c r="AI4570" s="32">
        <f t="shared" si="109"/>
        <v>45482.29166665559</v>
      </c>
      <c r="AJ4570" s="33">
        <v>124.44</v>
      </c>
      <c r="AK4570" s="33">
        <f>MIN(CalcoliFV!$AN$7,CalcoliFV!$AO$7+MAX(0,180-AJ4570)+4)</f>
        <v>110</v>
      </c>
    </row>
    <row r="4571" spans="35:37" x14ac:dyDescent="0.3">
      <c r="AI4571" s="32">
        <f t="shared" si="109"/>
        <v>45482.333333322254</v>
      </c>
      <c r="AJ4571" s="33">
        <v>125.96</v>
      </c>
      <c r="AK4571" s="33">
        <f>MIN(CalcoliFV!$AN$7,CalcoliFV!$AO$7+MAX(0,180-AJ4571)+4)</f>
        <v>110</v>
      </c>
    </row>
    <row r="4572" spans="35:37" x14ac:dyDescent="0.3">
      <c r="AI4572" s="32">
        <f t="shared" si="109"/>
        <v>45482.374999988919</v>
      </c>
      <c r="AJ4572" s="33">
        <v>116.22</v>
      </c>
      <c r="AK4572" s="33">
        <f>MIN(CalcoliFV!$AN$7,CalcoliFV!$AO$7+MAX(0,180-AJ4572)+4)</f>
        <v>110</v>
      </c>
    </row>
    <row r="4573" spans="35:37" x14ac:dyDescent="0.3">
      <c r="AI4573" s="32">
        <f t="shared" si="109"/>
        <v>45482.416666655583</v>
      </c>
      <c r="AJ4573" s="33">
        <v>107.5</v>
      </c>
      <c r="AK4573" s="33">
        <f>MIN(CalcoliFV!$AN$7,CalcoliFV!$AO$7+MAX(0,180-AJ4573)+4)</f>
        <v>110</v>
      </c>
    </row>
    <row r="4574" spans="35:37" x14ac:dyDescent="0.3">
      <c r="AI4574" s="32">
        <f t="shared" si="109"/>
        <v>45482.458333322247</v>
      </c>
      <c r="AJ4574" s="33">
        <v>105</v>
      </c>
      <c r="AK4574" s="33">
        <f>MIN(CalcoliFV!$AN$7,CalcoliFV!$AO$7+MAX(0,180-AJ4574)+4)</f>
        <v>110</v>
      </c>
    </row>
    <row r="4575" spans="35:37" x14ac:dyDescent="0.3">
      <c r="AI4575" s="32">
        <f t="shared" si="109"/>
        <v>45482.499999988911</v>
      </c>
      <c r="AJ4575" s="33">
        <v>97.37</v>
      </c>
      <c r="AK4575" s="33">
        <f>MIN(CalcoliFV!$AN$7,CalcoliFV!$AO$7+MAX(0,180-AJ4575)+4)</f>
        <v>110</v>
      </c>
    </row>
    <row r="4576" spans="35:37" x14ac:dyDescent="0.3">
      <c r="AI4576" s="32">
        <f t="shared" si="109"/>
        <v>45482.541666655576</v>
      </c>
      <c r="AJ4576" s="33">
        <v>95</v>
      </c>
      <c r="AK4576" s="33">
        <f>MIN(CalcoliFV!$AN$7,CalcoliFV!$AO$7+MAX(0,180-AJ4576)+4)</f>
        <v>110</v>
      </c>
    </row>
    <row r="4577" spans="35:37" x14ac:dyDescent="0.3">
      <c r="AI4577" s="32">
        <f t="shared" si="109"/>
        <v>45482.58333332224</v>
      </c>
      <c r="AJ4577" s="33">
        <v>104.2</v>
      </c>
      <c r="AK4577" s="33">
        <f>MIN(CalcoliFV!$AN$7,CalcoliFV!$AO$7+MAX(0,180-AJ4577)+4)</f>
        <v>110</v>
      </c>
    </row>
    <row r="4578" spans="35:37" x14ac:dyDescent="0.3">
      <c r="AI4578" s="32">
        <f t="shared" si="109"/>
        <v>45482.624999988904</v>
      </c>
      <c r="AJ4578" s="33">
        <v>105.38</v>
      </c>
      <c r="AK4578" s="33">
        <f>MIN(CalcoliFV!$AN$7,CalcoliFV!$AO$7+MAX(0,180-AJ4578)+4)</f>
        <v>110</v>
      </c>
    </row>
    <row r="4579" spans="35:37" x14ac:dyDescent="0.3">
      <c r="AI4579" s="32">
        <f t="shared" si="109"/>
        <v>45482.666666655568</v>
      </c>
      <c r="AJ4579" s="33">
        <v>109.48</v>
      </c>
      <c r="AK4579" s="33">
        <f>MIN(CalcoliFV!$AN$7,CalcoliFV!$AO$7+MAX(0,180-AJ4579)+4)</f>
        <v>110</v>
      </c>
    </row>
    <row r="4580" spans="35:37" x14ac:dyDescent="0.3">
      <c r="AI4580" s="32">
        <f t="shared" si="109"/>
        <v>45482.708333322233</v>
      </c>
      <c r="AJ4580" s="33">
        <v>115.48</v>
      </c>
      <c r="AK4580" s="33">
        <f>MIN(CalcoliFV!$AN$7,CalcoliFV!$AO$7+MAX(0,180-AJ4580)+4)</f>
        <v>110</v>
      </c>
    </row>
    <row r="4581" spans="35:37" x14ac:dyDescent="0.3">
      <c r="AI4581" s="32">
        <f t="shared" si="109"/>
        <v>45482.749999988897</v>
      </c>
      <c r="AJ4581" s="33">
        <v>125.57113</v>
      </c>
      <c r="AK4581" s="33">
        <f>MIN(CalcoliFV!$AN$7,CalcoliFV!$AO$7+MAX(0,180-AJ4581)+4)</f>
        <v>110</v>
      </c>
    </row>
    <row r="4582" spans="35:37" x14ac:dyDescent="0.3">
      <c r="AI4582" s="32">
        <f t="shared" si="109"/>
        <v>45482.791666655561</v>
      </c>
      <c r="AJ4582" s="33">
        <v>160</v>
      </c>
      <c r="AK4582" s="33">
        <f>MIN(CalcoliFV!$AN$7,CalcoliFV!$AO$7+MAX(0,180-AJ4582)+4)</f>
        <v>94</v>
      </c>
    </row>
    <row r="4583" spans="35:37" x14ac:dyDescent="0.3">
      <c r="AI4583" s="32">
        <f t="shared" si="109"/>
        <v>45482.833333322225</v>
      </c>
      <c r="AJ4583" s="33">
        <v>165</v>
      </c>
      <c r="AK4583" s="33">
        <f>MIN(CalcoliFV!$AN$7,CalcoliFV!$AO$7+MAX(0,180-AJ4583)+4)</f>
        <v>89</v>
      </c>
    </row>
    <row r="4584" spans="35:37" x14ac:dyDescent="0.3">
      <c r="AI4584" s="32">
        <f t="shared" si="109"/>
        <v>45482.87499998889</v>
      </c>
      <c r="AJ4584" s="33">
        <v>151.34084999999999</v>
      </c>
      <c r="AK4584" s="33">
        <f>MIN(CalcoliFV!$AN$7,CalcoliFV!$AO$7+MAX(0,180-AJ4584)+4)</f>
        <v>102.65915000000001</v>
      </c>
    </row>
    <row r="4585" spans="35:37" x14ac:dyDescent="0.3">
      <c r="AI4585" s="32">
        <f t="shared" si="109"/>
        <v>45482.916666655554</v>
      </c>
      <c r="AJ4585" s="33">
        <v>116.04</v>
      </c>
      <c r="AK4585" s="33">
        <f>MIN(CalcoliFV!$AN$7,CalcoliFV!$AO$7+MAX(0,180-AJ4585)+4)</f>
        <v>110</v>
      </c>
    </row>
    <row r="4586" spans="35:37" x14ac:dyDescent="0.3">
      <c r="AI4586" s="32">
        <f t="shared" si="109"/>
        <v>45482.958333322218</v>
      </c>
      <c r="AJ4586" s="33">
        <v>109.01</v>
      </c>
      <c r="AK4586" s="33">
        <f>MIN(CalcoliFV!$AN$7,CalcoliFV!$AO$7+MAX(0,180-AJ4586)+4)</f>
        <v>110</v>
      </c>
    </row>
    <row r="4587" spans="35:37" x14ac:dyDescent="0.3">
      <c r="AI4587" s="32">
        <f t="shared" si="109"/>
        <v>45482.999999988882</v>
      </c>
      <c r="AJ4587" s="33">
        <v>109.25</v>
      </c>
      <c r="AK4587" s="33">
        <f>MIN(CalcoliFV!$AN$7,CalcoliFV!$AO$7+MAX(0,180-AJ4587)+4)</f>
        <v>110</v>
      </c>
    </row>
    <row r="4588" spans="35:37" x14ac:dyDescent="0.3">
      <c r="AI4588" s="32">
        <f t="shared" si="109"/>
        <v>45483.041666655547</v>
      </c>
      <c r="AJ4588" s="33">
        <v>106.9</v>
      </c>
      <c r="AK4588" s="33">
        <f>MIN(CalcoliFV!$AN$7,CalcoliFV!$AO$7+MAX(0,180-AJ4588)+4)</f>
        <v>110</v>
      </c>
    </row>
    <row r="4589" spans="35:37" x14ac:dyDescent="0.3">
      <c r="AI4589" s="32">
        <f t="shared" si="109"/>
        <v>45483.083333322211</v>
      </c>
      <c r="AJ4589" s="33">
        <v>105</v>
      </c>
      <c r="AK4589" s="33">
        <f>MIN(CalcoliFV!$AN$7,CalcoliFV!$AO$7+MAX(0,180-AJ4589)+4)</f>
        <v>110</v>
      </c>
    </row>
    <row r="4590" spans="35:37" x14ac:dyDescent="0.3">
      <c r="AI4590" s="32">
        <f t="shared" si="109"/>
        <v>45483.124999988875</v>
      </c>
      <c r="AJ4590" s="33">
        <v>101.5</v>
      </c>
      <c r="AK4590" s="33">
        <f>MIN(CalcoliFV!$AN$7,CalcoliFV!$AO$7+MAX(0,180-AJ4590)+4)</f>
        <v>110</v>
      </c>
    </row>
    <row r="4591" spans="35:37" x14ac:dyDescent="0.3">
      <c r="AI4591" s="32">
        <f t="shared" si="109"/>
        <v>45483.166666655539</v>
      </c>
      <c r="AJ4591" s="33">
        <v>100.1</v>
      </c>
      <c r="AK4591" s="33">
        <f>MIN(CalcoliFV!$AN$7,CalcoliFV!$AO$7+MAX(0,180-AJ4591)+4)</f>
        <v>110</v>
      </c>
    </row>
    <row r="4592" spans="35:37" x14ac:dyDescent="0.3">
      <c r="AI4592" s="32">
        <f t="shared" si="109"/>
        <v>45483.208333322204</v>
      </c>
      <c r="AJ4592" s="33">
        <v>100</v>
      </c>
      <c r="AK4592" s="33">
        <f>MIN(CalcoliFV!$AN$7,CalcoliFV!$AO$7+MAX(0,180-AJ4592)+4)</f>
        <v>110</v>
      </c>
    </row>
    <row r="4593" spans="35:37" x14ac:dyDescent="0.3">
      <c r="AI4593" s="32">
        <f t="shared" si="109"/>
        <v>45483.249999988868</v>
      </c>
      <c r="AJ4593" s="33">
        <v>103.5</v>
      </c>
      <c r="AK4593" s="33">
        <f>MIN(CalcoliFV!$AN$7,CalcoliFV!$AO$7+MAX(0,180-AJ4593)+4)</f>
        <v>110</v>
      </c>
    </row>
    <row r="4594" spans="35:37" x14ac:dyDescent="0.3">
      <c r="AI4594" s="32">
        <f t="shared" si="109"/>
        <v>45483.291666655532</v>
      </c>
      <c r="AJ4594" s="33">
        <v>116.84</v>
      </c>
      <c r="AK4594" s="33">
        <f>MIN(CalcoliFV!$AN$7,CalcoliFV!$AO$7+MAX(0,180-AJ4594)+4)</f>
        <v>110</v>
      </c>
    </row>
    <row r="4595" spans="35:37" x14ac:dyDescent="0.3">
      <c r="AI4595" s="32">
        <f t="shared" si="109"/>
        <v>45483.333333322196</v>
      </c>
      <c r="AJ4595" s="33">
        <v>124.02</v>
      </c>
      <c r="AK4595" s="33">
        <f>MIN(CalcoliFV!$AN$7,CalcoliFV!$AO$7+MAX(0,180-AJ4595)+4)</f>
        <v>110</v>
      </c>
    </row>
    <row r="4596" spans="35:37" x14ac:dyDescent="0.3">
      <c r="AI4596" s="32">
        <f t="shared" si="109"/>
        <v>45483.374999988861</v>
      </c>
      <c r="AJ4596" s="33">
        <v>108.54</v>
      </c>
      <c r="AK4596" s="33">
        <f>MIN(CalcoliFV!$AN$7,CalcoliFV!$AO$7+MAX(0,180-AJ4596)+4)</f>
        <v>110</v>
      </c>
    </row>
    <row r="4597" spans="35:37" x14ac:dyDescent="0.3">
      <c r="AI4597" s="32">
        <f t="shared" si="109"/>
        <v>45483.416666655525</v>
      </c>
      <c r="AJ4597" s="33">
        <v>101.5</v>
      </c>
      <c r="AK4597" s="33">
        <f>MIN(CalcoliFV!$AN$7,CalcoliFV!$AO$7+MAX(0,180-AJ4597)+4)</f>
        <v>110</v>
      </c>
    </row>
    <row r="4598" spans="35:37" x14ac:dyDescent="0.3">
      <c r="AI4598" s="32">
        <f t="shared" si="109"/>
        <v>45483.458333322189</v>
      </c>
      <c r="AJ4598" s="33">
        <v>100.35</v>
      </c>
      <c r="AK4598" s="33">
        <f>MIN(CalcoliFV!$AN$7,CalcoliFV!$AO$7+MAX(0,180-AJ4598)+4)</f>
        <v>110</v>
      </c>
    </row>
    <row r="4599" spans="35:37" x14ac:dyDescent="0.3">
      <c r="AI4599" s="32">
        <f t="shared" si="109"/>
        <v>45483.499999988853</v>
      </c>
      <c r="AJ4599" s="33">
        <v>99.02</v>
      </c>
      <c r="AK4599" s="33">
        <f>MIN(CalcoliFV!$AN$7,CalcoliFV!$AO$7+MAX(0,180-AJ4599)+4)</f>
        <v>110</v>
      </c>
    </row>
    <row r="4600" spans="35:37" x14ac:dyDescent="0.3">
      <c r="AI4600" s="32">
        <f t="shared" si="109"/>
        <v>45483.541666655517</v>
      </c>
      <c r="AJ4600" s="33">
        <v>100</v>
      </c>
      <c r="AK4600" s="33">
        <f>MIN(CalcoliFV!$AN$7,CalcoliFV!$AO$7+MAX(0,180-AJ4600)+4)</f>
        <v>110</v>
      </c>
    </row>
    <row r="4601" spans="35:37" x14ac:dyDescent="0.3">
      <c r="AI4601" s="32">
        <f t="shared" si="109"/>
        <v>45483.583333322182</v>
      </c>
      <c r="AJ4601" s="33">
        <v>101.5</v>
      </c>
      <c r="AK4601" s="33">
        <f>MIN(CalcoliFV!$AN$7,CalcoliFV!$AO$7+MAX(0,180-AJ4601)+4)</f>
        <v>110</v>
      </c>
    </row>
    <row r="4602" spans="35:37" x14ac:dyDescent="0.3">
      <c r="AI4602" s="32">
        <f t="shared" si="109"/>
        <v>45483.624999988846</v>
      </c>
      <c r="AJ4602" s="33">
        <v>107.18</v>
      </c>
      <c r="AK4602" s="33">
        <f>MIN(CalcoliFV!$AN$7,CalcoliFV!$AO$7+MAX(0,180-AJ4602)+4)</f>
        <v>110</v>
      </c>
    </row>
    <row r="4603" spans="35:37" x14ac:dyDescent="0.3">
      <c r="AI4603" s="32">
        <f t="shared" si="109"/>
        <v>45483.66666665551</v>
      </c>
      <c r="AJ4603" s="33">
        <v>109.65</v>
      </c>
      <c r="AK4603" s="33">
        <f>MIN(CalcoliFV!$AN$7,CalcoliFV!$AO$7+MAX(0,180-AJ4603)+4)</f>
        <v>110</v>
      </c>
    </row>
    <row r="4604" spans="35:37" x14ac:dyDescent="0.3">
      <c r="AI4604" s="32">
        <f t="shared" si="109"/>
        <v>45483.708333322174</v>
      </c>
      <c r="AJ4604" s="33">
        <v>110.71</v>
      </c>
      <c r="AK4604" s="33">
        <f>MIN(CalcoliFV!$AN$7,CalcoliFV!$AO$7+MAX(0,180-AJ4604)+4)</f>
        <v>110</v>
      </c>
    </row>
    <row r="4605" spans="35:37" x14ac:dyDescent="0.3">
      <c r="AI4605" s="32">
        <f t="shared" si="109"/>
        <v>45483.749999988839</v>
      </c>
      <c r="AJ4605" s="33">
        <v>139.6</v>
      </c>
      <c r="AK4605" s="33">
        <f>MIN(CalcoliFV!$AN$7,CalcoliFV!$AO$7+MAX(0,180-AJ4605)+4)</f>
        <v>110</v>
      </c>
    </row>
    <row r="4606" spans="35:37" x14ac:dyDescent="0.3">
      <c r="AI4606" s="32">
        <f t="shared" si="109"/>
        <v>45483.791666655503</v>
      </c>
      <c r="AJ4606" s="33">
        <v>188.3</v>
      </c>
      <c r="AK4606" s="33">
        <f>MIN(CalcoliFV!$AN$7,CalcoliFV!$AO$7+MAX(0,180-AJ4606)+4)</f>
        <v>74</v>
      </c>
    </row>
    <row r="4607" spans="35:37" x14ac:dyDescent="0.3">
      <c r="AI4607" s="32">
        <f t="shared" si="109"/>
        <v>45483.833333322167</v>
      </c>
      <c r="AJ4607" s="33">
        <v>182.66</v>
      </c>
      <c r="AK4607" s="33">
        <f>MIN(CalcoliFV!$AN$7,CalcoliFV!$AO$7+MAX(0,180-AJ4607)+4)</f>
        <v>74</v>
      </c>
    </row>
    <row r="4608" spans="35:37" x14ac:dyDescent="0.3">
      <c r="AI4608" s="32">
        <f t="shared" si="109"/>
        <v>45483.874999988831</v>
      </c>
      <c r="AJ4608" s="33">
        <v>170</v>
      </c>
      <c r="AK4608" s="33">
        <f>MIN(CalcoliFV!$AN$7,CalcoliFV!$AO$7+MAX(0,180-AJ4608)+4)</f>
        <v>84</v>
      </c>
    </row>
    <row r="4609" spans="35:37" x14ac:dyDescent="0.3">
      <c r="AI4609" s="32">
        <f t="shared" si="109"/>
        <v>45483.916666655496</v>
      </c>
      <c r="AJ4609" s="33">
        <v>130</v>
      </c>
      <c r="AK4609" s="33">
        <f>MIN(CalcoliFV!$AN$7,CalcoliFV!$AO$7+MAX(0,180-AJ4609)+4)</f>
        <v>110</v>
      </c>
    </row>
    <row r="4610" spans="35:37" x14ac:dyDescent="0.3">
      <c r="AI4610" s="32">
        <f t="shared" si="109"/>
        <v>45483.95833332216</v>
      </c>
      <c r="AJ4610" s="33">
        <v>110.84905000000001</v>
      </c>
      <c r="AK4610" s="33">
        <f>MIN(CalcoliFV!$AN$7,CalcoliFV!$AO$7+MAX(0,180-AJ4610)+4)</f>
        <v>110</v>
      </c>
    </row>
    <row r="4611" spans="35:37" x14ac:dyDescent="0.3">
      <c r="AI4611" s="32">
        <f t="shared" si="109"/>
        <v>45483.999999988824</v>
      </c>
      <c r="AJ4611" s="33">
        <v>114.38</v>
      </c>
      <c r="AK4611" s="33">
        <f>MIN(CalcoliFV!$AN$7,CalcoliFV!$AO$7+MAX(0,180-AJ4611)+4)</f>
        <v>110</v>
      </c>
    </row>
    <row r="4612" spans="35:37" x14ac:dyDescent="0.3">
      <c r="AI4612" s="32">
        <f t="shared" si="109"/>
        <v>45484.041666655488</v>
      </c>
      <c r="AJ4612" s="33">
        <v>105.44</v>
      </c>
      <c r="AK4612" s="33">
        <f>MIN(CalcoliFV!$AN$7,CalcoliFV!$AO$7+MAX(0,180-AJ4612)+4)</f>
        <v>110</v>
      </c>
    </row>
    <row r="4613" spans="35:37" x14ac:dyDescent="0.3">
      <c r="AI4613" s="32">
        <f t="shared" ref="AI4613:AI4676" si="110">AI4612+1/24</f>
        <v>45484.083333322153</v>
      </c>
      <c r="AJ4613" s="33">
        <v>103.9</v>
      </c>
      <c r="AK4613" s="33">
        <f>MIN(CalcoliFV!$AN$7,CalcoliFV!$AO$7+MAX(0,180-AJ4613)+4)</f>
        <v>110</v>
      </c>
    </row>
    <row r="4614" spans="35:37" x14ac:dyDescent="0.3">
      <c r="AI4614" s="32">
        <f t="shared" si="110"/>
        <v>45484.124999988817</v>
      </c>
      <c r="AJ4614" s="33">
        <v>104.06</v>
      </c>
      <c r="AK4614" s="33">
        <f>MIN(CalcoliFV!$AN$7,CalcoliFV!$AO$7+MAX(0,180-AJ4614)+4)</f>
        <v>110</v>
      </c>
    </row>
    <row r="4615" spans="35:37" x14ac:dyDescent="0.3">
      <c r="AI4615" s="32">
        <f t="shared" si="110"/>
        <v>45484.166666655481</v>
      </c>
      <c r="AJ4615" s="33">
        <v>103.65</v>
      </c>
      <c r="AK4615" s="33">
        <f>MIN(CalcoliFV!$AN$7,CalcoliFV!$AO$7+MAX(0,180-AJ4615)+4)</f>
        <v>110</v>
      </c>
    </row>
    <row r="4616" spans="35:37" x14ac:dyDescent="0.3">
      <c r="AI4616" s="32">
        <f t="shared" si="110"/>
        <v>45484.208333322145</v>
      </c>
      <c r="AJ4616" s="33">
        <v>104.06</v>
      </c>
      <c r="AK4616" s="33">
        <f>MIN(CalcoliFV!$AN$7,CalcoliFV!$AO$7+MAX(0,180-AJ4616)+4)</f>
        <v>110</v>
      </c>
    </row>
    <row r="4617" spans="35:37" x14ac:dyDescent="0.3">
      <c r="AI4617" s="32">
        <f t="shared" si="110"/>
        <v>45484.24999998881</v>
      </c>
      <c r="AJ4617" s="33">
        <v>112.65</v>
      </c>
      <c r="AK4617" s="33">
        <f>MIN(CalcoliFV!$AN$7,CalcoliFV!$AO$7+MAX(0,180-AJ4617)+4)</f>
        <v>110</v>
      </c>
    </row>
    <row r="4618" spans="35:37" x14ac:dyDescent="0.3">
      <c r="AI4618" s="32">
        <f t="shared" si="110"/>
        <v>45484.291666655474</v>
      </c>
      <c r="AJ4618" s="33">
        <v>113.91912000000001</v>
      </c>
      <c r="AK4618" s="33">
        <f>MIN(CalcoliFV!$AN$7,CalcoliFV!$AO$7+MAX(0,180-AJ4618)+4)</f>
        <v>110</v>
      </c>
    </row>
    <row r="4619" spans="35:37" x14ac:dyDescent="0.3">
      <c r="AI4619" s="32">
        <f t="shared" si="110"/>
        <v>45484.333333322138</v>
      </c>
      <c r="AJ4619" s="33">
        <v>115.12</v>
      </c>
      <c r="AK4619" s="33">
        <f>MIN(CalcoliFV!$AN$7,CalcoliFV!$AO$7+MAX(0,180-AJ4619)+4)</f>
        <v>110</v>
      </c>
    </row>
    <row r="4620" spans="35:37" x14ac:dyDescent="0.3">
      <c r="AI4620" s="32">
        <f t="shared" si="110"/>
        <v>45484.374999988802</v>
      </c>
      <c r="AJ4620" s="33">
        <v>111.27</v>
      </c>
      <c r="AK4620" s="33">
        <f>MIN(CalcoliFV!$AN$7,CalcoliFV!$AO$7+MAX(0,180-AJ4620)+4)</f>
        <v>110</v>
      </c>
    </row>
    <row r="4621" spans="35:37" x14ac:dyDescent="0.3">
      <c r="AI4621" s="32">
        <f t="shared" si="110"/>
        <v>45484.416666655467</v>
      </c>
      <c r="AJ4621" s="33">
        <v>105</v>
      </c>
      <c r="AK4621" s="33">
        <f>MIN(CalcoliFV!$AN$7,CalcoliFV!$AO$7+MAX(0,180-AJ4621)+4)</f>
        <v>110</v>
      </c>
    </row>
    <row r="4622" spans="35:37" x14ac:dyDescent="0.3">
      <c r="AI4622" s="32">
        <f t="shared" si="110"/>
        <v>45484.458333322131</v>
      </c>
      <c r="AJ4622" s="33">
        <v>103.44</v>
      </c>
      <c r="AK4622" s="33">
        <f>MIN(CalcoliFV!$AN$7,CalcoliFV!$AO$7+MAX(0,180-AJ4622)+4)</f>
        <v>110</v>
      </c>
    </row>
    <row r="4623" spans="35:37" x14ac:dyDescent="0.3">
      <c r="AI4623" s="32">
        <f t="shared" si="110"/>
        <v>45484.499999988795</v>
      </c>
      <c r="AJ4623" s="33">
        <v>101.44</v>
      </c>
      <c r="AK4623" s="33">
        <f>MIN(CalcoliFV!$AN$7,CalcoliFV!$AO$7+MAX(0,180-AJ4623)+4)</f>
        <v>110</v>
      </c>
    </row>
    <row r="4624" spans="35:37" x14ac:dyDescent="0.3">
      <c r="AI4624" s="32">
        <f t="shared" si="110"/>
        <v>45484.541666655459</v>
      </c>
      <c r="AJ4624" s="33">
        <v>103.9</v>
      </c>
      <c r="AK4624" s="33">
        <f>MIN(CalcoliFV!$AN$7,CalcoliFV!$AO$7+MAX(0,180-AJ4624)+4)</f>
        <v>110</v>
      </c>
    </row>
    <row r="4625" spans="35:37" x14ac:dyDescent="0.3">
      <c r="AI4625" s="32">
        <f t="shared" si="110"/>
        <v>45484.583333322124</v>
      </c>
      <c r="AJ4625" s="33">
        <v>105.44</v>
      </c>
      <c r="AK4625" s="33">
        <f>MIN(CalcoliFV!$AN$7,CalcoliFV!$AO$7+MAX(0,180-AJ4625)+4)</f>
        <v>110</v>
      </c>
    </row>
    <row r="4626" spans="35:37" x14ac:dyDescent="0.3">
      <c r="AI4626" s="32">
        <f t="shared" si="110"/>
        <v>45484.624999988788</v>
      </c>
      <c r="AJ4626" s="33">
        <v>105</v>
      </c>
      <c r="AK4626" s="33">
        <f>MIN(CalcoliFV!$AN$7,CalcoliFV!$AO$7+MAX(0,180-AJ4626)+4)</f>
        <v>110</v>
      </c>
    </row>
    <row r="4627" spans="35:37" x14ac:dyDescent="0.3">
      <c r="AI4627" s="32">
        <f t="shared" si="110"/>
        <v>45484.666666655452</v>
      </c>
      <c r="AJ4627" s="33">
        <v>114.3</v>
      </c>
      <c r="AK4627" s="33">
        <f>MIN(CalcoliFV!$AN$7,CalcoliFV!$AO$7+MAX(0,180-AJ4627)+4)</f>
        <v>110</v>
      </c>
    </row>
    <row r="4628" spans="35:37" x14ac:dyDescent="0.3">
      <c r="AI4628" s="32">
        <f t="shared" si="110"/>
        <v>45484.708333322116</v>
      </c>
      <c r="AJ4628" s="33">
        <v>114.38</v>
      </c>
      <c r="AK4628" s="33">
        <f>MIN(CalcoliFV!$AN$7,CalcoliFV!$AO$7+MAX(0,180-AJ4628)+4)</f>
        <v>110</v>
      </c>
    </row>
    <row r="4629" spans="35:37" x14ac:dyDescent="0.3">
      <c r="AI4629" s="32">
        <f t="shared" si="110"/>
        <v>45484.74999998878</v>
      </c>
      <c r="AJ4629" s="33">
        <v>137.80000000000001</v>
      </c>
      <c r="AK4629" s="33">
        <f>MIN(CalcoliFV!$AN$7,CalcoliFV!$AO$7+MAX(0,180-AJ4629)+4)</f>
        <v>110</v>
      </c>
    </row>
    <row r="4630" spans="35:37" x14ac:dyDescent="0.3">
      <c r="AI4630" s="32">
        <f t="shared" si="110"/>
        <v>45484.791666655445</v>
      </c>
      <c r="AJ4630" s="33">
        <v>188.3</v>
      </c>
      <c r="AK4630" s="33">
        <f>MIN(CalcoliFV!$AN$7,CalcoliFV!$AO$7+MAX(0,180-AJ4630)+4)</f>
        <v>74</v>
      </c>
    </row>
    <row r="4631" spans="35:37" x14ac:dyDescent="0.3">
      <c r="AI4631" s="32">
        <f t="shared" si="110"/>
        <v>45484.833333322109</v>
      </c>
      <c r="AJ4631" s="33">
        <v>208</v>
      </c>
      <c r="AK4631" s="33">
        <f>MIN(CalcoliFV!$AN$7,CalcoliFV!$AO$7+MAX(0,180-AJ4631)+4)</f>
        <v>74</v>
      </c>
    </row>
    <row r="4632" spans="35:37" x14ac:dyDescent="0.3">
      <c r="AI4632" s="32">
        <f t="shared" si="110"/>
        <v>45484.874999988773</v>
      </c>
      <c r="AJ4632" s="33">
        <v>191.41886</v>
      </c>
      <c r="AK4632" s="33">
        <f>MIN(CalcoliFV!$AN$7,CalcoliFV!$AO$7+MAX(0,180-AJ4632)+4)</f>
        <v>74</v>
      </c>
    </row>
    <row r="4633" spans="35:37" x14ac:dyDescent="0.3">
      <c r="AI4633" s="32">
        <f t="shared" si="110"/>
        <v>45484.916666655437</v>
      </c>
      <c r="AJ4633" s="33">
        <v>148</v>
      </c>
      <c r="AK4633" s="33">
        <f>MIN(CalcoliFV!$AN$7,CalcoliFV!$AO$7+MAX(0,180-AJ4633)+4)</f>
        <v>106</v>
      </c>
    </row>
    <row r="4634" spans="35:37" x14ac:dyDescent="0.3">
      <c r="AI4634" s="32">
        <f t="shared" si="110"/>
        <v>45484.958333322102</v>
      </c>
      <c r="AJ4634" s="33">
        <v>118</v>
      </c>
      <c r="AK4634" s="33">
        <f>MIN(CalcoliFV!$AN$7,CalcoliFV!$AO$7+MAX(0,180-AJ4634)+4)</f>
        <v>110</v>
      </c>
    </row>
    <row r="4635" spans="35:37" x14ac:dyDescent="0.3">
      <c r="AI4635" s="32">
        <f t="shared" si="110"/>
        <v>45484.999999988766</v>
      </c>
      <c r="AJ4635" s="33">
        <v>118</v>
      </c>
      <c r="AK4635" s="33">
        <f>MIN(CalcoliFV!$AN$7,CalcoliFV!$AO$7+MAX(0,180-AJ4635)+4)</f>
        <v>110</v>
      </c>
    </row>
    <row r="4636" spans="35:37" x14ac:dyDescent="0.3">
      <c r="AI4636" s="32">
        <f t="shared" si="110"/>
        <v>45485.04166665543</v>
      </c>
      <c r="AJ4636" s="33">
        <v>106.13</v>
      </c>
      <c r="AK4636" s="33">
        <f>MIN(CalcoliFV!$AN$7,CalcoliFV!$AO$7+MAX(0,180-AJ4636)+4)</f>
        <v>110</v>
      </c>
    </row>
    <row r="4637" spans="35:37" x14ac:dyDescent="0.3">
      <c r="AI4637" s="32">
        <f t="shared" si="110"/>
        <v>45485.083333322094</v>
      </c>
      <c r="AJ4637" s="33">
        <v>104</v>
      </c>
      <c r="AK4637" s="33">
        <f>MIN(CalcoliFV!$AN$7,CalcoliFV!$AO$7+MAX(0,180-AJ4637)+4)</f>
        <v>110</v>
      </c>
    </row>
    <row r="4638" spans="35:37" x14ac:dyDescent="0.3">
      <c r="AI4638" s="32">
        <f t="shared" si="110"/>
        <v>45485.124999988759</v>
      </c>
      <c r="AJ4638" s="33">
        <v>103.66</v>
      </c>
      <c r="AK4638" s="33">
        <f>MIN(CalcoliFV!$AN$7,CalcoliFV!$AO$7+MAX(0,180-AJ4638)+4)</f>
        <v>110</v>
      </c>
    </row>
    <row r="4639" spans="35:37" x14ac:dyDescent="0.3">
      <c r="AI4639" s="32">
        <f t="shared" si="110"/>
        <v>45485.166666655423</v>
      </c>
      <c r="AJ4639" s="33">
        <v>102.08</v>
      </c>
      <c r="AK4639" s="33">
        <f>MIN(CalcoliFV!$AN$7,CalcoliFV!$AO$7+MAX(0,180-AJ4639)+4)</f>
        <v>110</v>
      </c>
    </row>
    <row r="4640" spans="35:37" x14ac:dyDescent="0.3">
      <c r="AI4640" s="32">
        <f t="shared" si="110"/>
        <v>45485.208333322087</v>
      </c>
      <c r="AJ4640" s="33">
        <v>102.08</v>
      </c>
      <c r="AK4640" s="33">
        <f>MIN(CalcoliFV!$AN$7,CalcoliFV!$AO$7+MAX(0,180-AJ4640)+4)</f>
        <v>110</v>
      </c>
    </row>
    <row r="4641" spans="35:37" x14ac:dyDescent="0.3">
      <c r="AI4641" s="32">
        <f t="shared" si="110"/>
        <v>45485.249999988751</v>
      </c>
      <c r="AJ4641" s="33">
        <v>105.88</v>
      </c>
      <c r="AK4641" s="33">
        <f>MIN(CalcoliFV!$AN$7,CalcoliFV!$AO$7+MAX(0,180-AJ4641)+4)</f>
        <v>110</v>
      </c>
    </row>
    <row r="4642" spans="35:37" x14ac:dyDescent="0.3">
      <c r="AI4642" s="32">
        <f t="shared" si="110"/>
        <v>45485.291666655416</v>
      </c>
      <c r="AJ4642" s="33">
        <v>122.74</v>
      </c>
      <c r="AK4642" s="33">
        <f>MIN(CalcoliFV!$AN$7,CalcoliFV!$AO$7+MAX(0,180-AJ4642)+4)</f>
        <v>110</v>
      </c>
    </row>
    <row r="4643" spans="35:37" x14ac:dyDescent="0.3">
      <c r="AI4643" s="32">
        <f t="shared" si="110"/>
        <v>45485.33333332208</v>
      </c>
      <c r="AJ4643" s="33">
        <v>116.6</v>
      </c>
      <c r="AK4643" s="33">
        <f>MIN(CalcoliFV!$AN$7,CalcoliFV!$AO$7+MAX(0,180-AJ4643)+4)</f>
        <v>110</v>
      </c>
    </row>
    <row r="4644" spans="35:37" x14ac:dyDescent="0.3">
      <c r="AI4644" s="32">
        <f t="shared" si="110"/>
        <v>45485.374999988744</v>
      </c>
      <c r="AJ4644" s="33">
        <v>113.28</v>
      </c>
      <c r="AK4644" s="33">
        <f>MIN(CalcoliFV!$AN$7,CalcoliFV!$AO$7+MAX(0,180-AJ4644)+4)</f>
        <v>110</v>
      </c>
    </row>
    <row r="4645" spans="35:37" x14ac:dyDescent="0.3">
      <c r="AI4645" s="32">
        <f t="shared" si="110"/>
        <v>45485.416666655408</v>
      </c>
      <c r="AJ4645" s="33">
        <v>105</v>
      </c>
      <c r="AK4645" s="33">
        <f>MIN(CalcoliFV!$AN$7,CalcoliFV!$AO$7+MAX(0,180-AJ4645)+4)</f>
        <v>110</v>
      </c>
    </row>
    <row r="4646" spans="35:37" x14ac:dyDescent="0.3">
      <c r="AI4646" s="32">
        <f t="shared" si="110"/>
        <v>45485.458333322073</v>
      </c>
      <c r="AJ4646" s="33">
        <v>103.74</v>
      </c>
      <c r="AK4646" s="33">
        <f>MIN(CalcoliFV!$AN$7,CalcoliFV!$AO$7+MAX(0,180-AJ4646)+4)</f>
        <v>110</v>
      </c>
    </row>
    <row r="4647" spans="35:37" x14ac:dyDescent="0.3">
      <c r="AI4647" s="32">
        <f t="shared" si="110"/>
        <v>45485.499999988737</v>
      </c>
      <c r="AJ4647" s="33">
        <v>100.5</v>
      </c>
      <c r="AK4647" s="33">
        <f>MIN(CalcoliFV!$AN$7,CalcoliFV!$AO$7+MAX(0,180-AJ4647)+4)</f>
        <v>110</v>
      </c>
    </row>
    <row r="4648" spans="35:37" x14ac:dyDescent="0.3">
      <c r="AI4648" s="32">
        <f t="shared" si="110"/>
        <v>45485.541666655401</v>
      </c>
      <c r="AJ4648" s="33">
        <v>100.1</v>
      </c>
      <c r="AK4648" s="33">
        <f>MIN(CalcoliFV!$AN$7,CalcoliFV!$AO$7+MAX(0,180-AJ4648)+4)</f>
        <v>110</v>
      </c>
    </row>
    <row r="4649" spans="35:37" x14ac:dyDescent="0.3">
      <c r="AI4649" s="32">
        <f t="shared" si="110"/>
        <v>45485.583333322065</v>
      </c>
      <c r="AJ4649" s="33">
        <v>100.1</v>
      </c>
      <c r="AK4649" s="33">
        <f>MIN(CalcoliFV!$AN$7,CalcoliFV!$AO$7+MAX(0,180-AJ4649)+4)</f>
        <v>110</v>
      </c>
    </row>
    <row r="4650" spans="35:37" x14ac:dyDescent="0.3">
      <c r="AI4650" s="32">
        <f t="shared" si="110"/>
        <v>45485.62499998873</v>
      </c>
      <c r="AJ4650" s="33">
        <v>103</v>
      </c>
      <c r="AK4650" s="33">
        <f>MIN(CalcoliFV!$AN$7,CalcoliFV!$AO$7+MAX(0,180-AJ4650)+4)</f>
        <v>110</v>
      </c>
    </row>
    <row r="4651" spans="35:37" x14ac:dyDescent="0.3">
      <c r="AI4651" s="32">
        <f t="shared" si="110"/>
        <v>45485.666666655394</v>
      </c>
      <c r="AJ4651" s="33">
        <v>104.53</v>
      </c>
      <c r="AK4651" s="33">
        <f>MIN(CalcoliFV!$AN$7,CalcoliFV!$AO$7+MAX(0,180-AJ4651)+4)</f>
        <v>110</v>
      </c>
    </row>
    <row r="4652" spans="35:37" x14ac:dyDescent="0.3">
      <c r="AI4652" s="32">
        <f t="shared" si="110"/>
        <v>45485.708333322058</v>
      </c>
      <c r="AJ4652" s="33">
        <v>109.64</v>
      </c>
      <c r="AK4652" s="33">
        <f>MIN(CalcoliFV!$AN$7,CalcoliFV!$AO$7+MAX(0,180-AJ4652)+4)</f>
        <v>110</v>
      </c>
    </row>
    <row r="4653" spans="35:37" x14ac:dyDescent="0.3">
      <c r="AI4653" s="32">
        <f t="shared" si="110"/>
        <v>45485.749999988722</v>
      </c>
      <c r="AJ4653" s="33">
        <v>131.6</v>
      </c>
      <c r="AK4653" s="33">
        <f>MIN(CalcoliFV!$AN$7,CalcoliFV!$AO$7+MAX(0,180-AJ4653)+4)</f>
        <v>110</v>
      </c>
    </row>
    <row r="4654" spans="35:37" x14ac:dyDescent="0.3">
      <c r="AI4654" s="32">
        <f t="shared" si="110"/>
        <v>45485.791666655387</v>
      </c>
      <c r="AJ4654" s="33">
        <v>181</v>
      </c>
      <c r="AK4654" s="33">
        <f>MIN(CalcoliFV!$AN$7,CalcoliFV!$AO$7+MAX(0,180-AJ4654)+4)</f>
        <v>74</v>
      </c>
    </row>
    <row r="4655" spans="35:37" x14ac:dyDescent="0.3">
      <c r="AI4655" s="32">
        <f t="shared" si="110"/>
        <v>45485.833333322051</v>
      </c>
      <c r="AJ4655" s="33">
        <v>199.01</v>
      </c>
      <c r="AK4655" s="33">
        <f>MIN(CalcoliFV!$AN$7,CalcoliFV!$AO$7+MAX(0,180-AJ4655)+4)</f>
        <v>74</v>
      </c>
    </row>
    <row r="4656" spans="35:37" x14ac:dyDescent="0.3">
      <c r="AI4656" s="32">
        <f t="shared" si="110"/>
        <v>45485.874999988715</v>
      </c>
      <c r="AJ4656" s="33">
        <v>197.37468000000001</v>
      </c>
      <c r="AK4656" s="33">
        <f>MIN(CalcoliFV!$AN$7,CalcoliFV!$AO$7+MAX(0,180-AJ4656)+4)</f>
        <v>74</v>
      </c>
    </row>
    <row r="4657" spans="35:37" x14ac:dyDescent="0.3">
      <c r="AI4657" s="32">
        <f t="shared" si="110"/>
        <v>45485.916666655379</v>
      </c>
      <c r="AJ4657" s="33">
        <v>145.54</v>
      </c>
      <c r="AK4657" s="33">
        <f>MIN(CalcoliFV!$AN$7,CalcoliFV!$AO$7+MAX(0,180-AJ4657)+4)</f>
        <v>108.46000000000001</v>
      </c>
    </row>
    <row r="4658" spans="35:37" x14ac:dyDescent="0.3">
      <c r="AI4658" s="32">
        <f t="shared" si="110"/>
        <v>45485.958333322043</v>
      </c>
      <c r="AJ4658" s="33">
        <v>115.66</v>
      </c>
      <c r="AK4658" s="33">
        <f>MIN(CalcoliFV!$AN$7,CalcoliFV!$AO$7+MAX(0,180-AJ4658)+4)</f>
        <v>110</v>
      </c>
    </row>
    <row r="4659" spans="35:37" x14ac:dyDescent="0.3">
      <c r="AI4659" s="32">
        <f t="shared" si="110"/>
        <v>45485.999999988708</v>
      </c>
      <c r="AJ4659" s="33">
        <v>180.47</v>
      </c>
      <c r="AK4659" s="33">
        <f>MIN(CalcoliFV!$AN$7,CalcoliFV!$AO$7+MAX(0,180-AJ4659)+4)</f>
        <v>74</v>
      </c>
    </row>
    <row r="4660" spans="35:37" x14ac:dyDescent="0.3">
      <c r="AI4660" s="32">
        <f t="shared" si="110"/>
        <v>45486.041666655372</v>
      </c>
      <c r="AJ4660" s="33">
        <v>133.38999999999999</v>
      </c>
      <c r="AK4660" s="33">
        <f>MIN(CalcoliFV!$AN$7,CalcoliFV!$AO$7+MAX(0,180-AJ4660)+4)</f>
        <v>110</v>
      </c>
    </row>
    <row r="4661" spans="35:37" x14ac:dyDescent="0.3">
      <c r="AI4661" s="32">
        <f t="shared" si="110"/>
        <v>45486.083333322036</v>
      </c>
      <c r="AJ4661" s="33">
        <v>109.65</v>
      </c>
      <c r="AK4661" s="33">
        <f>MIN(CalcoliFV!$AN$7,CalcoliFV!$AO$7+MAX(0,180-AJ4661)+4)</f>
        <v>110</v>
      </c>
    </row>
    <row r="4662" spans="35:37" x14ac:dyDescent="0.3">
      <c r="AI4662" s="32">
        <f t="shared" si="110"/>
        <v>45486.1249999887</v>
      </c>
      <c r="AJ4662" s="33">
        <v>105.6</v>
      </c>
      <c r="AK4662" s="33">
        <f>MIN(CalcoliFV!$AN$7,CalcoliFV!$AO$7+MAX(0,180-AJ4662)+4)</f>
        <v>110</v>
      </c>
    </row>
    <row r="4663" spans="35:37" x14ac:dyDescent="0.3">
      <c r="AI4663" s="32">
        <f t="shared" si="110"/>
        <v>45486.166666655365</v>
      </c>
      <c r="AJ4663" s="33">
        <v>100.1</v>
      </c>
      <c r="AK4663" s="33">
        <f>MIN(CalcoliFV!$AN$7,CalcoliFV!$AO$7+MAX(0,180-AJ4663)+4)</f>
        <v>110</v>
      </c>
    </row>
    <row r="4664" spans="35:37" x14ac:dyDescent="0.3">
      <c r="AI4664" s="32">
        <f t="shared" si="110"/>
        <v>45486.208333322029</v>
      </c>
      <c r="AJ4664" s="33">
        <v>100</v>
      </c>
      <c r="AK4664" s="33">
        <f>MIN(CalcoliFV!$AN$7,CalcoliFV!$AO$7+MAX(0,180-AJ4664)+4)</f>
        <v>110</v>
      </c>
    </row>
    <row r="4665" spans="35:37" x14ac:dyDescent="0.3">
      <c r="AI4665" s="32">
        <f t="shared" si="110"/>
        <v>45486.249999988693</v>
      </c>
      <c r="AJ4665" s="33">
        <v>100.43</v>
      </c>
      <c r="AK4665" s="33">
        <f>MIN(CalcoliFV!$AN$7,CalcoliFV!$AO$7+MAX(0,180-AJ4665)+4)</f>
        <v>110</v>
      </c>
    </row>
    <row r="4666" spans="35:37" x14ac:dyDescent="0.3">
      <c r="AI4666" s="32">
        <f t="shared" si="110"/>
        <v>45486.291666655357</v>
      </c>
      <c r="AJ4666" s="33">
        <v>100.43</v>
      </c>
      <c r="AK4666" s="33">
        <f>MIN(CalcoliFV!$AN$7,CalcoliFV!$AO$7+MAX(0,180-AJ4666)+4)</f>
        <v>110</v>
      </c>
    </row>
    <row r="4667" spans="35:37" x14ac:dyDescent="0.3">
      <c r="AI4667" s="32">
        <f t="shared" si="110"/>
        <v>45486.333333322022</v>
      </c>
      <c r="AJ4667" s="33">
        <v>106.87803</v>
      </c>
      <c r="AK4667" s="33">
        <f>MIN(CalcoliFV!$AN$7,CalcoliFV!$AO$7+MAX(0,180-AJ4667)+4)</f>
        <v>110</v>
      </c>
    </row>
    <row r="4668" spans="35:37" x14ac:dyDescent="0.3">
      <c r="AI4668" s="32">
        <f t="shared" si="110"/>
        <v>45486.374999988686</v>
      </c>
      <c r="AJ4668" s="33">
        <v>105.65</v>
      </c>
      <c r="AK4668" s="33">
        <f>MIN(CalcoliFV!$AN$7,CalcoliFV!$AO$7+MAX(0,180-AJ4668)+4)</f>
        <v>110</v>
      </c>
    </row>
    <row r="4669" spans="35:37" x14ac:dyDescent="0.3">
      <c r="AI4669" s="32">
        <f t="shared" si="110"/>
        <v>45486.41666665535</v>
      </c>
      <c r="AJ4669" s="33">
        <v>101.33</v>
      </c>
      <c r="AK4669" s="33">
        <f>MIN(CalcoliFV!$AN$7,CalcoliFV!$AO$7+MAX(0,180-AJ4669)+4)</f>
        <v>110</v>
      </c>
    </row>
    <row r="4670" spans="35:37" x14ac:dyDescent="0.3">
      <c r="AI4670" s="32">
        <f t="shared" si="110"/>
        <v>45486.458333322014</v>
      </c>
      <c r="AJ4670" s="33">
        <v>98.55</v>
      </c>
      <c r="AK4670" s="33">
        <f>MIN(CalcoliFV!$AN$7,CalcoliFV!$AO$7+MAX(0,180-AJ4670)+4)</f>
        <v>110</v>
      </c>
    </row>
    <row r="4671" spans="35:37" x14ac:dyDescent="0.3">
      <c r="AI4671" s="32">
        <f t="shared" si="110"/>
        <v>45486.499999988679</v>
      </c>
      <c r="AJ4671" s="33">
        <v>100.1</v>
      </c>
      <c r="AK4671" s="33">
        <f>MIN(CalcoliFV!$AN$7,CalcoliFV!$AO$7+MAX(0,180-AJ4671)+4)</f>
        <v>110</v>
      </c>
    </row>
    <row r="4672" spans="35:37" x14ac:dyDescent="0.3">
      <c r="AI4672" s="32">
        <f t="shared" si="110"/>
        <v>45486.541666655343</v>
      </c>
      <c r="AJ4672" s="33">
        <v>97</v>
      </c>
      <c r="AK4672" s="33">
        <f>MIN(CalcoliFV!$AN$7,CalcoliFV!$AO$7+MAX(0,180-AJ4672)+4)</f>
        <v>110</v>
      </c>
    </row>
    <row r="4673" spans="35:37" x14ac:dyDescent="0.3">
      <c r="AI4673" s="32">
        <f t="shared" si="110"/>
        <v>45486.583333322007</v>
      </c>
      <c r="AJ4673" s="33">
        <v>94.8</v>
      </c>
      <c r="AK4673" s="33">
        <f>MIN(CalcoliFV!$AN$7,CalcoliFV!$AO$7+MAX(0,180-AJ4673)+4)</f>
        <v>110</v>
      </c>
    </row>
    <row r="4674" spans="35:37" x14ac:dyDescent="0.3">
      <c r="AI4674" s="32">
        <f t="shared" si="110"/>
        <v>45486.624999988671</v>
      </c>
      <c r="AJ4674" s="33">
        <v>93</v>
      </c>
      <c r="AK4674" s="33">
        <f>MIN(CalcoliFV!$AN$7,CalcoliFV!$AO$7+MAX(0,180-AJ4674)+4)</f>
        <v>110</v>
      </c>
    </row>
    <row r="4675" spans="35:37" x14ac:dyDescent="0.3">
      <c r="AI4675" s="32">
        <f t="shared" si="110"/>
        <v>45486.666666655336</v>
      </c>
      <c r="AJ4675" s="33">
        <v>100.43</v>
      </c>
      <c r="AK4675" s="33">
        <f>MIN(CalcoliFV!$AN$7,CalcoliFV!$AO$7+MAX(0,180-AJ4675)+4)</f>
        <v>110</v>
      </c>
    </row>
    <row r="4676" spans="35:37" x14ac:dyDescent="0.3">
      <c r="AI4676" s="32">
        <f t="shared" si="110"/>
        <v>45486.708333322</v>
      </c>
      <c r="AJ4676" s="33">
        <v>110.85</v>
      </c>
      <c r="AK4676" s="33">
        <f>MIN(CalcoliFV!$AN$7,CalcoliFV!$AO$7+MAX(0,180-AJ4676)+4)</f>
        <v>110</v>
      </c>
    </row>
    <row r="4677" spans="35:37" x14ac:dyDescent="0.3">
      <c r="AI4677" s="32">
        <f t="shared" ref="AI4677:AI4740" si="111">AI4676+1/24</f>
        <v>45486.749999988664</v>
      </c>
      <c r="AJ4677" s="33">
        <v>133.38999999999999</v>
      </c>
      <c r="AK4677" s="33">
        <f>MIN(CalcoliFV!$AN$7,CalcoliFV!$AO$7+MAX(0,180-AJ4677)+4)</f>
        <v>110</v>
      </c>
    </row>
    <row r="4678" spans="35:37" x14ac:dyDescent="0.3">
      <c r="AI4678" s="32">
        <f t="shared" si="111"/>
        <v>45486.791666655328</v>
      </c>
      <c r="AJ4678" s="33">
        <v>195</v>
      </c>
      <c r="AK4678" s="33">
        <f>MIN(CalcoliFV!$AN$7,CalcoliFV!$AO$7+MAX(0,180-AJ4678)+4)</f>
        <v>74</v>
      </c>
    </row>
    <row r="4679" spans="35:37" x14ac:dyDescent="0.3">
      <c r="AI4679" s="32">
        <f t="shared" si="111"/>
        <v>45486.833333321993</v>
      </c>
      <c r="AJ4679" s="33">
        <v>200</v>
      </c>
      <c r="AK4679" s="33">
        <f>MIN(CalcoliFV!$AN$7,CalcoliFV!$AO$7+MAX(0,180-AJ4679)+4)</f>
        <v>74</v>
      </c>
    </row>
    <row r="4680" spans="35:37" x14ac:dyDescent="0.3">
      <c r="AI4680" s="32">
        <f t="shared" si="111"/>
        <v>45486.874999988657</v>
      </c>
      <c r="AJ4680" s="33">
        <v>200</v>
      </c>
      <c r="AK4680" s="33">
        <f>MIN(CalcoliFV!$AN$7,CalcoliFV!$AO$7+MAX(0,180-AJ4680)+4)</f>
        <v>74</v>
      </c>
    </row>
    <row r="4681" spans="35:37" x14ac:dyDescent="0.3">
      <c r="AI4681" s="32">
        <f t="shared" si="111"/>
        <v>45486.916666655321</v>
      </c>
      <c r="AJ4681" s="33">
        <v>188.3</v>
      </c>
      <c r="AK4681" s="33">
        <f>MIN(CalcoliFV!$AN$7,CalcoliFV!$AO$7+MAX(0,180-AJ4681)+4)</f>
        <v>74</v>
      </c>
    </row>
    <row r="4682" spans="35:37" x14ac:dyDescent="0.3">
      <c r="AI4682" s="32">
        <f t="shared" si="111"/>
        <v>45486.958333321985</v>
      </c>
      <c r="AJ4682" s="33">
        <v>150</v>
      </c>
      <c r="AK4682" s="33">
        <f>MIN(CalcoliFV!$AN$7,CalcoliFV!$AO$7+MAX(0,180-AJ4682)+4)</f>
        <v>104</v>
      </c>
    </row>
    <row r="4683" spans="35:37" x14ac:dyDescent="0.3">
      <c r="AI4683" s="32">
        <f t="shared" si="111"/>
        <v>45486.99999998865</v>
      </c>
      <c r="AJ4683" s="33">
        <v>145.57</v>
      </c>
      <c r="AK4683" s="33">
        <f>MIN(CalcoliFV!$AN$7,CalcoliFV!$AO$7+MAX(0,180-AJ4683)+4)</f>
        <v>108.43</v>
      </c>
    </row>
    <row r="4684" spans="35:37" x14ac:dyDescent="0.3">
      <c r="AI4684" s="32">
        <f t="shared" si="111"/>
        <v>45487.041666655314</v>
      </c>
      <c r="AJ4684" s="33">
        <v>139.57</v>
      </c>
      <c r="AK4684" s="33">
        <f>MIN(CalcoliFV!$AN$7,CalcoliFV!$AO$7+MAX(0,180-AJ4684)+4)</f>
        <v>110</v>
      </c>
    </row>
    <row r="4685" spans="35:37" x14ac:dyDescent="0.3">
      <c r="AI4685" s="32">
        <f t="shared" si="111"/>
        <v>45487.083333321978</v>
      </c>
      <c r="AJ4685" s="33">
        <v>110.57</v>
      </c>
      <c r="AK4685" s="33">
        <f>MIN(CalcoliFV!$AN$7,CalcoliFV!$AO$7+MAX(0,180-AJ4685)+4)</f>
        <v>110</v>
      </c>
    </row>
    <row r="4686" spans="35:37" x14ac:dyDescent="0.3">
      <c r="AI4686" s="32">
        <f t="shared" si="111"/>
        <v>45487.124999988642</v>
      </c>
      <c r="AJ4686" s="33">
        <v>106.86</v>
      </c>
      <c r="AK4686" s="33">
        <f>MIN(CalcoliFV!$AN$7,CalcoliFV!$AO$7+MAX(0,180-AJ4686)+4)</f>
        <v>110</v>
      </c>
    </row>
    <row r="4687" spans="35:37" x14ac:dyDescent="0.3">
      <c r="AI4687" s="32">
        <f t="shared" si="111"/>
        <v>45487.166666655306</v>
      </c>
      <c r="AJ4687" s="33">
        <v>102.92</v>
      </c>
      <c r="AK4687" s="33">
        <f>MIN(CalcoliFV!$AN$7,CalcoliFV!$AO$7+MAX(0,180-AJ4687)+4)</f>
        <v>110</v>
      </c>
    </row>
    <row r="4688" spans="35:37" x14ac:dyDescent="0.3">
      <c r="AI4688" s="32">
        <f t="shared" si="111"/>
        <v>45487.208333321971</v>
      </c>
      <c r="AJ4688" s="33">
        <v>102.92</v>
      </c>
      <c r="AK4688" s="33">
        <f>MIN(CalcoliFV!$AN$7,CalcoliFV!$AO$7+MAX(0,180-AJ4688)+4)</f>
        <v>110</v>
      </c>
    </row>
    <row r="4689" spans="35:37" x14ac:dyDescent="0.3">
      <c r="AI4689" s="32">
        <f t="shared" si="111"/>
        <v>45487.249999988635</v>
      </c>
      <c r="AJ4689" s="33">
        <v>102.92</v>
      </c>
      <c r="AK4689" s="33">
        <f>MIN(CalcoliFV!$AN$7,CalcoliFV!$AO$7+MAX(0,180-AJ4689)+4)</f>
        <v>110</v>
      </c>
    </row>
    <row r="4690" spans="35:37" x14ac:dyDescent="0.3">
      <c r="AI4690" s="32">
        <f t="shared" si="111"/>
        <v>45487.291666655299</v>
      </c>
      <c r="AJ4690" s="33">
        <v>96</v>
      </c>
      <c r="AK4690" s="33">
        <f>MIN(CalcoliFV!$AN$7,CalcoliFV!$AO$7+MAX(0,180-AJ4690)+4)</f>
        <v>110</v>
      </c>
    </row>
    <row r="4691" spans="35:37" x14ac:dyDescent="0.3">
      <c r="AI4691" s="32">
        <f t="shared" si="111"/>
        <v>45487.333333321963</v>
      </c>
      <c r="AJ4691" s="33">
        <v>98</v>
      </c>
      <c r="AK4691" s="33">
        <f>MIN(CalcoliFV!$AN$7,CalcoliFV!$AO$7+MAX(0,180-AJ4691)+4)</f>
        <v>110</v>
      </c>
    </row>
    <row r="4692" spans="35:37" x14ac:dyDescent="0.3">
      <c r="AI4692" s="32">
        <f t="shared" si="111"/>
        <v>45487.374999988628</v>
      </c>
      <c r="AJ4692" s="33">
        <v>96</v>
      </c>
      <c r="AK4692" s="33">
        <f>MIN(CalcoliFV!$AN$7,CalcoliFV!$AO$7+MAX(0,180-AJ4692)+4)</f>
        <v>110</v>
      </c>
    </row>
    <row r="4693" spans="35:37" x14ac:dyDescent="0.3">
      <c r="AI4693" s="32">
        <f t="shared" si="111"/>
        <v>45487.416666655292</v>
      </c>
      <c r="AJ4693" s="33">
        <v>100</v>
      </c>
      <c r="AK4693" s="33">
        <f>MIN(CalcoliFV!$AN$7,CalcoliFV!$AO$7+MAX(0,180-AJ4693)+4)</f>
        <v>110</v>
      </c>
    </row>
    <row r="4694" spans="35:37" x14ac:dyDescent="0.3">
      <c r="AI4694" s="32">
        <f t="shared" si="111"/>
        <v>45487.458333321956</v>
      </c>
      <c r="AJ4694" s="33">
        <v>98.83</v>
      </c>
      <c r="AK4694" s="33">
        <f>MIN(CalcoliFV!$AN$7,CalcoliFV!$AO$7+MAX(0,180-AJ4694)+4)</f>
        <v>110</v>
      </c>
    </row>
    <row r="4695" spans="35:37" x14ac:dyDescent="0.3">
      <c r="AI4695" s="32">
        <f t="shared" si="111"/>
        <v>45487.49999998862</v>
      </c>
      <c r="AJ4695" s="33">
        <v>100</v>
      </c>
      <c r="AK4695" s="33">
        <f>MIN(CalcoliFV!$AN$7,CalcoliFV!$AO$7+MAX(0,180-AJ4695)+4)</f>
        <v>110</v>
      </c>
    </row>
    <row r="4696" spans="35:37" x14ac:dyDescent="0.3">
      <c r="AI4696" s="32">
        <f t="shared" si="111"/>
        <v>45487.541666655285</v>
      </c>
      <c r="AJ4696" s="33">
        <v>100</v>
      </c>
      <c r="AK4696" s="33">
        <f>MIN(CalcoliFV!$AN$7,CalcoliFV!$AO$7+MAX(0,180-AJ4696)+4)</f>
        <v>110</v>
      </c>
    </row>
    <row r="4697" spans="35:37" x14ac:dyDescent="0.3">
      <c r="AI4697" s="32">
        <f t="shared" si="111"/>
        <v>45487.583333321949</v>
      </c>
      <c r="AJ4697" s="33">
        <v>100</v>
      </c>
      <c r="AK4697" s="33">
        <f>MIN(CalcoliFV!$AN$7,CalcoliFV!$AO$7+MAX(0,180-AJ4697)+4)</f>
        <v>110</v>
      </c>
    </row>
    <row r="4698" spans="35:37" x14ac:dyDescent="0.3">
      <c r="AI4698" s="32">
        <f t="shared" si="111"/>
        <v>45487.624999988613</v>
      </c>
      <c r="AJ4698" s="33">
        <v>100.1</v>
      </c>
      <c r="AK4698" s="33">
        <f>MIN(CalcoliFV!$AN$7,CalcoliFV!$AO$7+MAX(0,180-AJ4698)+4)</f>
        <v>110</v>
      </c>
    </row>
    <row r="4699" spans="35:37" x14ac:dyDescent="0.3">
      <c r="AI4699" s="32">
        <f t="shared" si="111"/>
        <v>45487.666666655277</v>
      </c>
      <c r="AJ4699" s="33">
        <v>97</v>
      </c>
      <c r="AK4699" s="33">
        <f>MIN(CalcoliFV!$AN$7,CalcoliFV!$AO$7+MAX(0,180-AJ4699)+4)</f>
        <v>110</v>
      </c>
    </row>
    <row r="4700" spans="35:37" x14ac:dyDescent="0.3">
      <c r="AI4700" s="32">
        <f t="shared" si="111"/>
        <v>45487.708333321942</v>
      </c>
      <c r="AJ4700" s="33">
        <v>100.1</v>
      </c>
      <c r="AK4700" s="33">
        <f>MIN(CalcoliFV!$AN$7,CalcoliFV!$AO$7+MAX(0,180-AJ4700)+4)</f>
        <v>110</v>
      </c>
    </row>
    <row r="4701" spans="35:37" x14ac:dyDescent="0.3">
      <c r="AI4701" s="32">
        <f t="shared" si="111"/>
        <v>45487.749999988606</v>
      </c>
      <c r="AJ4701" s="33">
        <v>119.49</v>
      </c>
      <c r="AK4701" s="33">
        <f>MIN(CalcoliFV!$AN$7,CalcoliFV!$AO$7+MAX(0,180-AJ4701)+4)</f>
        <v>110</v>
      </c>
    </row>
    <row r="4702" spans="35:37" x14ac:dyDescent="0.3">
      <c r="AI4702" s="32">
        <f t="shared" si="111"/>
        <v>45487.79166665527</v>
      </c>
      <c r="AJ4702" s="33">
        <v>180</v>
      </c>
      <c r="AK4702" s="33">
        <f>MIN(CalcoliFV!$AN$7,CalcoliFV!$AO$7+MAX(0,180-AJ4702)+4)</f>
        <v>74</v>
      </c>
    </row>
    <row r="4703" spans="35:37" x14ac:dyDescent="0.3">
      <c r="AI4703" s="32">
        <f t="shared" si="111"/>
        <v>45487.833333321934</v>
      </c>
      <c r="AJ4703" s="33">
        <v>210</v>
      </c>
      <c r="AK4703" s="33">
        <f>MIN(CalcoliFV!$AN$7,CalcoliFV!$AO$7+MAX(0,180-AJ4703)+4)</f>
        <v>74</v>
      </c>
    </row>
    <row r="4704" spans="35:37" x14ac:dyDescent="0.3">
      <c r="AI4704" s="32">
        <f t="shared" si="111"/>
        <v>45487.874999988599</v>
      </c>
      <c r="AJ4704" s="33">
        <v>212</v>
      </c>
      <c r="AK4704" s="33">
        <f>MIN(CalcoliFV!$AN$7,CalcoliFV!$AO$7+MAX(0,180-AJ4704)+4)</f>
        <v>74</v>
      </c>
    </row>
    <row r="4705" spans="35:37" x14ac:dyDescent="0.3">
      <c r="AI4705" s="32">
        <f t="shared" si="111"/>
        <v>45487.916666655263</v>
      </c>
      <c r="AJ4705" s="33">
        <v>185</v>
      </c>
      <c r="AK4705" s="33">
        <f>MIN(CalcoliFV!$AN$7,CalcoliFV!$AO$7+MAX(0,180-AJ4705)+4)</f>
        <v>74</v>
      </c>
    </row>
    <row r="4706" spans="35:37" x14ac:dyDescent="0.3">
      <c r="AI4706" s="32">
        <f t="shared" si="111"/>
        <v>45487.958333321927</v>
      </c>
      <c r="AJ4706" s="33">
        <v>156.86000000000001</v>
      </c>
      <c r="AK4706" s="33">
        <f>MIN(CalcoliFV!$AN$7,CalcoliFV!$AO$7+MAX(0,180-AJ4706)+4)</f>
        <v>97.139999999999986</v>
      </c>
    </row>
    <row r="4707" spans="35:37" x14ac:dyDescent="0.3">
      <c r="AI4707" s="32">
        <f t="shared" si="111"/>
        <v>45487.999999988591</v>
      </c>
      <c r="AJ4707" s="33">
        <v>152.22999999999999</v>
      </c>
      <c r="AK4707" s="33">
        <f>MIN(CalcoliFV!$AN$7,CalcoliFV!$AO$7+MAX(0,180-AJ4707)+4)</f>
        <v>101.77000000000001</v>
      </c>
    </row>
    <row r="4708" spans="35:37" x14ac:dyDescent="0.3">
      <c r="AI4708" s="32">
        <f t="shared" si="111"/>
        <v>45488.041666655256</v>
      </c>
      <c r="AJ4708" s="33">
        <v>130.48517000000001</v>
      </c>
      <c r="AK4708" s="33">
        <f>MIN(CalcoliFV!$AN$7,CalcoliFV!$AO$7+MAX(0,180-AJ4708)+4)</f>
        <v>110</v>
      </c>
    </row>
    <row r="4709" spans="35:37" x14ac:dyDescent="0.3">
      <c r="AI4709" s="32">
        <f t="shared" si="111"/>
        <v>45488.08333332192</v>
      </c>
      <c r="AJ4709" s="33">
        <v>116</v>
      </c>
      <c r="AK4709" s="33">
        <f>MIN(CalcoliFV!$AN$7,CalcoliFV!$AO$7+MAX(0,180-AJ4709)+4)</f>
        <v>110</v>
      </c>
    </row>
    <row r="4710" spans="35:37" x14ac:dyDescent="0.3">
      <c r="AI4710" s="32">
        <f t="shared" si="111"/>
        <v>45488.124999988584</v>
      </c>
      <c r="AJ4710" s="33">
        <v>113.11</v>
      </c>
      <c r="AK4710" s="33">
        <f>MIN(CalcoliFV!$AN$7,CalcoliFV!$AO$7+MAX(0,180-AJ4710)+4)</f>
        <v>110</v>
      </c>
    </row>
    <row r="4711" spans="35:37" x14ac:dyDescent="0.3">
      <c r="AI4711" s="32">
        <f t="shared" si="111"/>
        <v>45488.166666655248</v>
      </c>
      <c r="AJ4711" s="33">
        <v>113.08</v>
      </c>
      <c r="AK4711" s="33">
        <f>MIN(CalcoliFV!$AN$7,CalcoliFV!$AO$7+MAX(0,180-AJ4711)+4)</f>
        <v>110</v>
      </c>
    </row>
    <row r="4712" spans="35:37" x14ac:dyDescent="0.3">
      <c r="AI4712" s="32">
        <f t="shared" si="111"/>
        <v>45488.208333321913</v>
      </c>
      <c r="AJ4712" s="33">
        <v>129.15424999999999</v>
      </c>
      <c r="AK4712" s="33">
        <f>MIN(CalcoliFV!$AN$7,CalcoliFV!$AO$7+MAX(0,180-AJ4712)+4)</f>
        <v>110</v>
      </c>
    </row>
    <row r="4713" spans="35:37" x14ac:dyDescent="0.3">
      <c r="AI4713" s="32">
        <f t="shared" si="111"/>
        <v>45488.249999988577</v>
      </c>
      <c r="AJ4713" s="33">
        <v>110.62</v>
      </c>
      <c r="AK4713" s="33">
        <f>MIN(CalcoliFV!$AN$7,CalcoliFV!$AO$7+MAX(0,180-AJ4713)+4)</f>
        <v>110</v>
      </c>
    </row>
    <row r="4714" spans="35:37" x14ac:dyDescent="0.3">
      <c r="AI4714" s="32">
        <f t="shared" si="111"/>
        <v>45488.291666655241</v>
      </c>
      <c r="AJ4714" s="33">
        <v>126.85</v>
      </c>
      <c r="AK4714" s="33">
        <f>MIN(CalcoliFV!$AN$7,CalcoliFV!$AO$7+MAX(0,180-AJ4714)+4)</f>
        <v>110</v>
      </c>
    </row>
    <row r="4715" spans="35:37" x14ac:dyDescent="0.3">
      <c r="AI4715" s="32">
        <f t="shared" si="111"/>
        <v>45488.333333321905</v>
      </c>
      <c r="AJ4715" s="33">
        <v>115.14</v>
      </c>
      <c r="AK4715" s="33">
        <f>MIN(CalcoliFV!$AN$7,CalcoliFV!$AO$7+MAX(0,180-AJ4715)+4)</f>
        <v>110</v>
      </c>
    </row>
    <row r="4716" spans="35:37" x14ac:dyDescent="0.3">
      <c r="AI4716" s="32">
        <f t="shared" si="111"/>
        <v>45488.374999988569</v>
      </c>
      <c r="AJ4716" s="33">
        <v>105.83</v>
      </c>
      <c r="AK4716" s="33">
        <f>MIN(CalcoliFV!$AN$7,CalcoliFV!$AO$7+MAX(0,180-AJ4716)+4)</f>
        <v>110</v>
      </c>
    </row>
    <row r="4717" spans="35:37" x14ac:dyDescent="0.3">
      <c r="AI4717" s="32">
        <f t="shared" si="111"/>
        <v>45488.416666655234</v>
      </c>
      <c r="AJ4717" s="33">
        <v>105.58</v>
      </c>
      <c r="AK4717" s="33">
        <f>MIN(CalcoliFV!$AN$7,CalcoliFV!$AO$7+MAX(0,180-AJ4717)+4)</f>
        <v>110</v>
      </c>
    </row>
    <row r="4718" spans="35:37" x14ac:dyDescent="0.3">
      <c r="AI4718" s="32">
        <f t="shared" si="111"/>
        <v>45488.458333321898</v>
      </c>
      <c r="AJ4718" s="33">
        <v>104.56</v>
      </c>
      <c r="AK4718" s="33">
        <f>MIN(CalcoliFV!$AN$7,CalcoliFV!$AO$7+MAX(0,180-AJ4718)+4)</f>
        <v>110</v>
      </c>
    </row>
    <row r="4719" spans="35:37" x14ac:dyDescent="0.3">
      <c r="AI4719" s="32">
        <f t="shared" si="111"/>
        <v>45488.499999988562</v>
      </c>
      <c r="AJ4719" s="33">
        <v>100.1</v>
      </c>
      <c r="AK4719" s="33">
        <f>MIN(CalcoliFV!$AN$7,CalcoliFV!$AO$7+MAX(0,180-AJ4719)+4)</f>
        <v>110</v>
      </c>
    </row>
    <row r="4720" spans="35:37" x14ac:dyDescent="0.3">
      <c r="AI4720" s="32">
        <f t="shared" si="111"/>
        <v>45488.541666655226</v>
      </c>
      <c r="AJ4720" s="33">
        <v>101</v>
      </c>
      <c r="AK4720" s="33">
        <f>MIN(CalcoliFV!$AN$7,CalcoliFV!$AO$7+MAX(0,180-AJ4720)+4)</f>
        <v>110</v>
      </c>
    </row>
    <row r="4721" spans="35:37" x14ac:dyDescent="0.3">
      <c r="AI4721" s="32">
        <f t="shared" si="111"/>
        <v>45488.583333321891</v>
      </c>
      <c r="AJ4721" s="33">
        <v>103.14</v>
      </c>
      <c r="AK4721" s="33">
        <f>MIN(CalcoliFV!$AN$7,CalcoliFV!$AO$7+MAX(0,180-AJ4721)+4)</f>
        <v>110</v>
      </c>
    </row>
    <row r="4722" spans="35:37" x14ac:dyDescent="0.3">
      <c r="AI4722" s="32">
        <f t="shared" si="111"/>
        <v>45488.624999988555</v>
      </c>
      <c r="AJ4722" s="33">
        <v>104.25</v>
      </c>
      <c r="AK4722" s="33">
        <f>MIN(CalcoliFV!$AN$7,CalcoliFV!$AO$7+MAX(0,180-AJ4722)+4)</f>
        <v>110</v>
      </c>
    </row>
    <row r="4723" spans="35:37" x14ac:dyDescent="0.3">
      <c r="AI4723" s="32">
        <f t="shared" si="111"/>
        <v>45488.666666655219</v>
      </c>
      <c r="AJ4723" s="33">
        <v>105.58</v>
      </c>
      <c r="AK4723" s="33">
        <f>MIN(CalcoliFV!$AN$7,CalcoliFV!$AO$7+MAX(0,180-AJ4723)+4)</f>
        <v>110</v>
      </c>
    </row>
    <row r="4724" spans="35:37" x14ac:dyDescent="0.3">
      <c r="AI4724" s="32">
        <f t="shared" si="111"/>
        <v>45488.708333321883</v>
      </c>
      <c r="AJ4724" s="33">
        <v>107.44992999999999</v>
      </c>
      <c r="AK4724" s="33">
        <f>MIN(CalcoliFV!$AN$7,CalcoliFV!$AO$7+MAX(0,180-AJ4724)+4)</f>
        <v>110</v>
      </c>
    </row>
    <row r="4725" spans="35:37" x14ac:dyDescent="0.3">
      <c r="AI4725" s="32">
        <f t="shared" si="111"/>
        <v>45488.749999988548</v>
      </c>
      <c r="AJ4725" s="33">
        <v>123.78</v>
      </c>
      <c r="AK4725" s="33">
        <f>MIN(CalcoliFV!$AN$7,CalcoliFV!$AO$7+MAX(0,180-AJ4725)+4)</f>
        <v>110</v>
      </c>
    </row>
    <row r="4726" spans="35:37" x14ac:dyDescent="0.3">
      <c r="AI4726" s="32">
        <f t="shared" si="111"/>
        <v>45488.791666655212</v>
      </c>
      <c r="AJ4726" s="33">
        <v>200.16</v>
      </c>
      <c r="AK4726" s="33">
        <f>MIN(CalcoliFV!$AN$7,CalcoliFV!$AO$7+MAX(0,180-AJ4726)+4)</f>
        <v>74</v>
      </c>
    </row>
    <row r="4727" spans="35:37" x14ac:dyDescent="0.3">
      <c r="AI4727" s="32">
        <f t="shared" si="111"/>
        <v>45488.833333321876</v>
      </c>
      <c r="AJ4727" s="33">
        <v>219.9</v>
      </c>
      <c r="AK4727" s="33">
        <f>MIN(CalcoliFV!$AN$7,CalcoliFV!$AO$7+MAX(0,180-AJ4727)+4)</f>
        <v>74</v>
      </c>
    </row>
    <row r="4728" spans="35:37" x14ac:dyDescent="0.3">
      <c r="AI4728" s="32">
        <f t="shared" si="111"/>
        <v>45488.87499998854</v>
      </c>
      <c r="AJ4728" s="33">
        <v>219.9</v>
      </c>
      <c r="AK4728" s="33">
        <f>MIN(CalcoliFV!$AN$7,CalcoliFV!$AO$7+MAX(0,180-AJ4728)+4)</f>
        <v>74</v>
      </c>
    </row>
    <row r="4729" spans="35:37" x14ac:dyDescent="0.3">
      <c r="AI4729" s="32">
        <f t="shared" si="111"/>
        <v>45488.916666655205</v>
      </c>
      <c r="AJ4729" s="33">
        <v>187.15</v>
      </c>
      <c r="AK4729" s="33">
        <f>MIN(CalcoliFV!$AN$7,CalcoliFV!$AO$7+MAX(0,180-AJ4729)+4)</f>
        <v>74</v>
      </c>
    </row>
    <row r="4730" spans="35:37" x14ac:dyDescent="0.3">
      <c r="AI4730" s="32">
        <f t="shared" si="111"/>
        <v>45488.958333321869</v>
      </c>
      <c r="AJ4730" s="33">
        <v>150</v>
      </c>
      <c r="AK4730" s="33">
        <f>MIN(CalcoliFV!$AN$7,CalcoliFV!$AO$7+MAX(0,180-AJ4730)+4)</f>
        <v>104</v>
      </c>
    </row>
    <row r="4731" spans="35:37" x14ac:dyDescent="0.3">
      <c r="AI4731" s="32">
        <f t="shared" si="111"/>
        <v>45488.999999988533</v>
      </c>
      <c r="AJ4731" s="33">
        <v>120</v>
      </c>
      <c r="AK4731" s="33">
        <f>MIN(CalcoliFV!$AN$7,CalcoliFV!$AO$7+MAX(0,180-AJ4731)+4)</f>
        <v>110</v>
      </c>
    </row>
    <row r="4732" spans="35:37" x14ac:dyDescent="0.3">
      <c r="AI4732" s="32">
        <f t="shared" si="111"/>
        <v>45489.041666655197</v>
      </c>
      <c r="AJ4732" s="33">
        <v>105</v>
      </c>
      <c r="AK4732" s="33">
        <f>MIN(CalcoliFV!$AN$7,CalcoliFV!$AO$7+MAX(0,180-AJ4732)+4)</f>
        <v>110</v>
      </c>
    </row>
    <row r="4733" spans="35:37" x14ac:dyDescent="0.3">
      <c r="AI4733" s="32">
        <f t="shared" si="111"/>
        <v>45489.083333321862</v>
      </c>
      <c r="AJ4733" s="33">
        <v>100.48862</v>
      </c>
      <c r="AK4733" s="33">
        <f>MIN(CalcoliFV!$AN$7,CalcoliFV!$AO$7+MAX(0,180-AJ4733)+4)</f>
        <v>110</v>
      </c>
    </row>
    <row r="4734" spans="35:37" x14ac:dyDescent="0.3">
      <c r="AI4734" s="32">
        <f t="shared" si="111"/>
        <v>45489.124999988526</v>
      </c>
      <c r="AJ4734" s="33">
        <v>100.1</v>
      </c>
      <c r="AK4734" s="33">
        <f>MIN(CalcoliFV!$AN$7,CalcoliFV!$AO$7+MAX(0,180-AJ4734)+4)</f>
        <v>110</v>
      </c>
    </row>
    <row r="4735" spans="35:37" x14ac:dyDescent="0.3">
      <c r="AI4735" s="32">
        <f t="shared" si="111"/>
        <v>45489.16666665519</v>
      </c>
      <c r="AJ4735" s="33">
        <v>100.1</v>
      </c>
      <c r="AK4735" s="33">
        <f>MIN(CalcoliFV!$AN$7,CalcoliFV!$AO$7+MAX(0,180-AJ4735)+4)</f>
        <v>110</v>
      </c>
    </row>
    <row r="4736" spans="35:37" x14ac:dyDescent="0.3">
      <c r="AI4736" s="32">
        <f t="shared" si="111"/>
        <v>45489.208333321854</v>
      </c>
      <c r="AJ4736" s="33">
        <v>100.1</v>
      </c>
      <c r="AK4736" s="33">
        <f>MIN(CalcoliFV!$AN$7,CalcoliFV!$AO$7+MAX(0,180-AJ4736)+4)</f>
        <v>110</v>
      </c>
    </row>
    <row r="4737" spans="35:37" x14ac:dyDescent="0.3">
      <c r="AI4737" s="32">
        <f t="shared" si="111"/>
        <v>45489.249999988519</v>
      </c>
      <c r="AJ4737" s="33">
        <v>103.14</v>
      </c>
      <c r="AK4737" s="33">
        <f>MIN(CalcoliFV!$AN$7,CalcoliFV!$AO$7+MAX(0,180-AJ4737)+4)</f>
        <v>110</v>
      </c>
    </row>
    <row r="4738" spans="35:37" x14ac:dyDescent="0.3">
      <c r="AI4738" s="32">
        <f t="shared" si="111"/>
        <v>45489.291666655183</v>
      </c>
      <c r="AJ4738" s="33">
        <v>105</v>
      </c>
      <c r="AK4738" s="33">
        <f>MIN(CalcoliFV!$AN$7,CalcoliFV!$AO$7+MAX(0,180-AJ4738)+4)</f>
        <v>110</v>
      </c>
    </row>
    <row r="4739" spans="35:37" x14ac:dyDescent="0.3">
      <c r="AI4739" s="32">
        <f t="shared" si="111"/>
        <v>45489.333333321847</v>
      </c>
      <c r="AJ4739" s="33">
        <v>105</v>
      </c>
      <c r="AK4739" s="33">
        <f>MIN(CalcoliFV!$AN$7,CalcoliFV!$AO$7+MAX(0,180-AJ4739)+4)</f>
        <v>110</v>
      </c>
    </row>
    <row r="4740" spans="35:37" x14ac:dyDescent="0.3">
      <c r="AI4740" s="32">
        <f t="shared" si="111"/>
        <v>45489.374999988511</v>
      </c>
      <c r="AJ4740" s="33">
        <v>103.89</v>
      </c>
      <c r="AK4740" s="33">
        <f>MIN(CalcoliFV!$AN$7,CalcoliFV!$AO$7+MAX(0,180-AJ4740)+4)</f>
        <v>110</v>
      </c>
    </row>
    <row r="4741" spans="35:37" x14ac:dyDescent="0.3">
      <c r="AI4741" s="32">
        <f t="shared" ref="AI4741:AI4804" si="112">AI4740+1/24</f>
        <v>45489.416666655176</v>
      </c>
      <c r="AJ4741" s="33">
        <v>102</v>
      </c>
      <c r="AK4741" s="33">
        <f>MIN(CalcoliFV!$AN$7,CalcoliFV!$AO$7+MAX(0,180-AJ4741)+4)</f>
        <v>110</v>
      </c>
    </row>
    <row r="4742" spans="35:37" x14ac:dyDescent="0.3">
      <c r="AI4742" s="32">
        <f t="shared" si="112"/>
        <v>45489.45833332184</v>
      </c>
      <c r="AJ4742" s="33">
        <v>103.14</v>
      </c>
      <c r="AK4742" s="33">
        <f>MIN(CalcoliFV!$AN$7,CalcoliFV!$AO$7+MAX(0,180-AJ4742)+4)</f>
        <v>110</v>
      </c>
    </row>
    <row r="4743" spans="35:37" x14ac:dyDescent="0.3">
      <c r="AI4743" s="32">
        <f t="shared" si="112"/>
        <v>45489.499999988504</v>
      </c>
      <c r="AJ4743" s="33">
        <v>100.1</v>
      </c>
      <c r="AK4743" s="33">
        <f>MIN(CalcoliFV!$AN$7,CalcoliFV!$AO$7+MAX(0,180-AJ4743)+4)</f>
        <v>110</v>
      </c>
    </row>
    <row r="4744" spans="35:37" x14ac:dyDescent="0.3">
      <c r="AI4744" s="32">
        <f t="shared" si="112"/>
        <v>45489.541666655168</v>
      </c>
      <c r="AJ4744" s="33">
        <v>102.3</v>
      </c>
      <c r="AK4744" s="33">
        <f>MIN(CalcoliFV!$AN$7,CalcoliFV!$AO$7+MAX(0,180-AJ4744)+4)</f>
        <v>110</v>
      </c>
    </row>
    <row r="4745" spans="35:37" x14ac:dyDescent="0.3">
      <c r="AI4745" s="32">
        <f t="shared" si="112"/>
        <v>45489.583333321832</v>
      </c>
      <c r="AJ4745" s="33">
        <v>103.33</v>
      </c>
      <c r="AK4745" s="33">
        <f>MIN(CalcoliFV!$AN$7,CalcoliFV!$AO$7+MAX(0,180-AJ4745)+4)</f>
        <v>110</v>
      </c>
    </row>
    <row r="4746" spans="35:37" x14ac:dyDescent="0.3">
      <c r="AI4746" s="32">
        <f t="shared" si="112"/>
        <v>45489.624999988497</v>
      </c>
      <c r="AJ4746" s="33">
        <v>106.75</v>
      </c>
      <c r="AK4746" s="33">
        <f>MIN(CalcoliFV!$AN$7,CalcoliFV!$AO$7+MAX(0,180-AJ4746)+4)</f>
        <v>110</v>
      </c>
    </row>
    <row r="4747" spans="35:37" x14ac:dyDescent="0.3">
      <c r="AI4747" s="32">
        <f t="shared" si="112"/>
        <v>45489.666666655161</v>
      </c>
      <c r="AJ4747" s="33">
        <v>108.27</v>
      </c>
      <c r="AK4747" s="33">
        <f>MIN(CalcoliFV!$AN$7,CalcoliFV!$AO$7+MAX(0,180-AJ4747)+4)</f>
        <v>110</v>
      </c>
    </row>
    <row r="4748" spans="35:37" x14ac:dyDescent="0.3">
      <c r="AI4748" s="32">
        <f t="shared" si="112"/>
        <v>45489.708333321825</v>
      </c>
      <c r="AJ4748" s="33">
        <v>117.22</v>
      </c>
      <c r="AK4748" s="33">
        <f>MIN(CalcoliFV!$AN$7,CalcoliFV!$AO$7+MAX(0,180-AJ4748)+4)</f>
        <v>110</v>
      </c>
    </row>
    <row r="4749" spans="35:37" x14ac:dyDescent="0.3">
      <c r="AI4749" s="32">
        <f t="shared" si="112"/>
        <v>45489.749999988489</v>
      </c>
      <c r="AJ4749" s="33">
        <v>180</v>
      </c>
      <c r="AK4749" s="33">
        <f>MIN(CalcoliFV!$AN$7,CalcoliFV!$AO$7+MAX(0,180-AJ4749)+4)</f>
        <v>74</v>
      </c>
    </row>
    <row r="4750" spans="35:37" x14ac:dyDescent="0.3">
      <c r="AI4750" s="32">
        <f t="shared" si="112"/>
        <v>45489.791666655154</v>
      </c>
      <c r="AJ4750" s="33">
        <v>218</v>
      </c>
      <c r="AK4750" s="33">
        <f>MIN(CalcoliFV!$AN$7,CalcoliFV!$AO$7+MAX(0,180-AJ4750)+4)</f>
        <v>74</v>
      </c>
    </row>
    <row r="4751" spans="35:37" x14ac:dyDescent="0.3">
      <c r="AI4751" s="32">
        <f t="shared" si="112"/>
        <v>45489.833333321818</v>
      </c>
      <c r="AJ4751" s="33">
        <v>220</v>
      </c>
      <c r="AK4751" s="33">
        <f>MIN(CalcoliFV!$AN$7,CalcoliFV!$AO$7+MAX(0,180-AJ4751)+4)</f>
        <v>74</v>
      </c>
    </row>
    <row r="4752" spans="35:37" x14ac:dyDescent="0.3">
      <c r="AI4752" s="32">
        <f t="shared" si="112"/>
        <v>45489.874999988482</v>
      </c>
      <c r="AJ4752" s="33">
        <v>220</v>
      </c>
      <c r="AK4752" s="33">
        <f>MIN(CalcoliFV!$AN$7,CalcoliFV!$AO$7+MAX(0,180-AJ4752)+4)</f>
        <v>74</v>
      </c>
    </row>
    <row r="4753" spans="35:37" x14ac:dyDescent="0.3">
      <c r="AI4753" s="32">
        <f t="shared" si="112"/>
        <v>45489.916666655146</v>
      </c>
      <c r="AJ4753" s="33">
        <v>215.96</v>
      </c>
      <c r="AK4753" s="33">
        <f>MIN(CalcoliFV!$AN$7,CalcoliFV!$AO$7+MAX(0,180-AJ4753)+4)</f>
        <v>74</v>
      </c>
    </row>
    <row r="4754" spans="35:37" x14ac:dyDescent="0.3">
      <c r="AI4754" s="32">
        <f t="shared" si="112"/>
        <v>45489.958333321811</v>
      </c>
      <c r="AJ4754" s="33">
        <v>130</v>
      </c>
      <c r="AK4754" s="33">
        <f>MIN(CalcoliFV!$AN$7,CalcoliFV!$AO$7+MAX(0,180-AJ4754)+4)</f>
        <v>110</v>
      </c>
    </row>
    <row r="4755" spans="35:37" x14ac:dyDescent="0.3">
      <c r="AI4755" s="32">
        <f t="shared" si="112"/>
        <v>45489.999999988475</v>
      </c>
      <c r="AJ4755" s="33">
        <v>118</v>
      </c>
      <c r="AK4755" s="33">
        <f>MIN(CalcoliFV!$AN$7,CalcoliFV!$AO$7+MAX(0,180-AJ4755)+4)</f>
        <v>110</v>
      </c>
    </row>
    <row r="4756" spans="35:37" x14ac:dyDescent="0.3">
      <c r="AI4756" s="32">
        <f t="shared" si="112"/>
        <v>45490.041666655139</v>
      </c>
      <c r="AJ4756" s="33">
        <v>107</v>
      </c>
      <c r="AK4756" s="33">
        <f>MIN(CalcoliFV!$AN$7,CalcoliFV!$AO$7+MAX(0,180-AJ4756)+4)</f>
        <v>110</v>
      </c>
    </row>
    <row r="4757" spans="35:37" x14ac:dyDescent="0.3">
      <c r="AI4757" s="32">
        <f t="shared" si="112"/>
        <v>45490.083333321803</v>
      </c>
      <c r="AJ4757" s="33">
        <v>106.72</v>
      </c>
      <c r="AK4757" s="33">
        <f>MIN(CalcoliFV!$AN$7,CalcoliFV!$AO$7+MAX(0,180-AJ4757)+4)</f>
        <v>110</v>
      </c>
    </row>
    <row r="4758" spans="35:37" x14ac:dyDescent="0.3">
      <c r="AI4758" s="32">
        <f t="shared" si="112"/>
        <v>45490.124999988468</v>
      </c>
      <c r="AJ4758" s="33">
        <v>107</v>
      </c>
      <c r="AK4758" s="33">
        <f>MIN(CalcoliFV!$AN$7,CalcoliFV!$AO$7+MAX(0,180-AJ4758)+4)</f>
        <v>110</v>
      </c>
    </row>
    <row r="4759" spans="35:37" x14ac:dyDescent="0.3">
      <c r="AI4759" s="32">
        <f t="shared" si="112"/>
        <v>45490.166666655132</v>
      </c>
      <c r="AJ4759" s="33">
        <v>104.77</v>
      </c>
      <c r="AK4759" s="33">
        <f>MIN(CalcoliFV!$AN$7,CalcoliFV!$AO$7+MAX(0,180-AJ4759)+4)</f>
        <v>110</v>
      </c>
    </row>
    <row r="4760" spans="35:37" x14ac:dyDescent="0.3">
      <c r="AI4760" s="32">
        <f t="shared" si="112"/>
        <v>45490.208333321796</v>
      </c>
      <c r="AJ4760" s="33">
        <v>104</v>
      </c>
      <c r="AK4760" s="33">
        <f>MIN(CalcoliFV!$AN$7,CalcoliFV!$AO$7+MAX(0,180-AJ4760)+4)</f>
        <v>110</v>
      </c>
    </row>
    <row r="4761" spans="35:37" x14ac:dyDescent="0.3">
      <c r="AI4761" s="32">
        <f t="shared" si="112"/>
        <v>45490.24999998846</v>
      </c>
      <c r="AJ4761" s="33">
        <v>108.77</v>
      </c>
      <c r="AK4761" s="33">
        <f>MIN(CalcoliFV!$AN$7,CalcoliFV!$AO$7+MAX(0,180-AJ4761)+4)</f>
        <v>110</v>
      </c>
    </row>
    <row r="4762" spans="35:37" x14ac:dyDescent="0.3">
      <c r="AI4762" s="32">
        <f t="shared" si="112"/>
        <v>45490.291666655125</v>
      </c>
      <c r="AJ4762" s="33">
        <v>110.28</v>
      </c>
      <c r="AK4762" s="33">
        <f>MIN(CalcoliFV!$AN$7,CalcoliFV!$AO$7+MAX(0,180-AJ4762)+4)</f>
        <v>110</v>
      </c>
    </row>
    <row r="4763" spans="35:37" x14ac:dyDescent="0.3">
      <c r="AI4763" s="32">
        <f t="shared" si="112"/>
        <v>45490.333333321789</v>
      </c>
      <c r="AJ4763" s="33">
        <v>111.83</v>
      </c>
      <c r="AK4763" s="33">
        <f>MIN(CalcoliFV!$AN$7,CalcoliFV!$AO$7+MAX(0,180-AJ4763)+4)</f>
        <v>110</v>
      </c>
    </row>
    <row r="4764" spans="35:37" x14ac:dyDescent="0.3">
      <c r="AI4764" s="32">
        <f t="shared" si="112"/>
        <v>45490.374999988453</v>
      </c>
      <c r="AJ4764" s="33">
        <v>110</v>
      </c>
      <c r="AK4764" s="33">
        <f>MIN(CalcoliFV!$AN$7,CalcoliFV!$AO$7+MAX(0,180-AJ4764)+4)</f>
        <v>110</v>
      </c>
    </row>
    <row r="4765" spans="35:37" x14ac:dyDescent="0.3">
      <c r="AI4765" s="32">
        <f t="shared" si="112"/>
        <v>45490.416666655117</v>
      </c>
      <c r="AJ4765" s="33">
        <v>106.99</v>
      </c>
      <c r="AK4765" s="33">
        <f>MIN(CalcoliFV!$AN$7,CalcoliFV!$AO$7+MAX(0,180-AJ4765)+4)</f>
        <v>110</v>
      </c>
    </row>
    <row r="4766" spans="35:37" x14ac:dyDescent="0.3">
      <c r="AI4766" s="32">
        <f t="shared" si="112"/>
        <v>45490.458333321782</v>
      </c>
      <c r="AJ4766" s="33">
        <v>106.28</v>
      </c>
      <c r="AK4766" s="33">
        <f>MIN(CalcoliFV!$AN$7,CalcoliFV!$AO$7+MAX(0,180-AJ4766)+4)</f>
        <v>110</v>
      </c>
    </row>
    <row r="4767" spans="35:37" x14ac:dyDescent="0.3">
      <c r="AI4767" s="32">
        <f t="shared" si="112"/>
        <v>45490.499999988446</v>
      </c>
      <c r="AJ4767" s="33">
        <v>101.25</v>
      </c>
      <c r="AK4767" s="33">
        <f>MIN(CalcoliFV!$AN$7,CalcoliFV!$AO$7+MAX(0,180-AJ4767)+4)</f>
        <v>110</v>
      </c>
    </row>
    <row r="4768" spans="35:37" x14ac:dyDescent="0.3">
      <c r="AI4768" s="32">
        <f t="shared" si="112"/>
        <v>45490.54166665511</v>
      </c>
      <c r="AJ4768" s="33">
        <v>104.8</v>
      </c>
      <c r="AK4768" s="33">
        <f>MIN(CalcoliFV!$AN$7,CalcoliFV!$AO$7+MAX(0,180-AJ4768)+4)</f>
        <v>110</v>
      </c>
    </row>
    <row r="4769" spans="35:37" x14ac:dyDescent="0.3">
      <c r="AI4769" s="32">
        <f t="shared" si="112"/>
        <v>45490.583333321774</v>
      </c>
      <c r="AJ4769" s="33">
        <v>104.8</v>
      </c>
      <c r="AK4769" s="33">
        <f>MIN(CalcoliFV!$AN$7,CalcoliFV!$AO$7+MAX(0,180-AJ4769)+4)</f>
        <v>110</v>
      </c>
    </row>
    <row r="4770" spans="35:37" x14ac:dyDescent="0.3">
      <c r="AI4770" s="32">
        <f t="shared" si="112"/>
        <v>45490.624999988439</v>
      </c>
      <c r="AJ4770" s="33">
        <v>108.77</v>
      </c>
      <c r="AK4770" s="33">
        <f>MIN(CalcoliFV!$AN$7,CalcoliFV!$AO$7+MAX(0,180-AJ4770)+4)</f>
        <v>110</v>
      </c>
    </row>
    <row r="4771" spans="35:37" x14ac:dyDescent="0.3">
      <c r="AI4771" s="32">
        <f t="shared" si="112"/>
        <v>45490.666666655103</v>
      </c>
      <c r="AJ4771" s="33">
        <v>115</v>
      </c>
      <c r="AK4771" s="33">
        <f>MIN(CalcoliFV!$AN$7,CalcoliFV!$AO$7+MAX(0,180-AJ4771)+4)</f>
        <v>110</v>
      </c>
    </row>
    <row r="4772" spans="35:37" x14ac:dyDescent="0.3">
      <c r="AI4772" s="32">
        <f t="shared" si="112"/>
        <v>45490.708333321767</v>
      </c>
      <c r="AJ4772" s="33">
        <v>131.58000000000001</v>
      </c>
      <c r="AK4772" s="33">
        <f>MIN(CalcoliFV!$AN$7,CalcoliFV!$AO$7+MAX(0,180-AJ4772)+4)</f>
        <v>110</v>
      </c>
    </row>
    <row r="4773" spans="35:37" x14ac:dyDescent="0.3">
      <c r="AI4773" s="32">
        <f t="shared" si="112"/>
        <v>45490.749999988431</v>
      </c>
      <c r="AJ4773" s="33">
        <v>187.15</v>
      </c>
      <c r="AK4773" s="33">
        <f>MIN(CalcoliFV!$AN$7,CalcoliFV!$AO$7+MAX(0,180-AJ4773)+4)</f>
        <v>74</v>
      </c>
    </row>
    <row r="4774" spans="35:37" x14ac:dyDescent="0.3">
      <c r="AI4774" s="32">
        <f t="shared" si="112"/>
        <v>45490.791666655095</v>
      </c>
      <c r="AJ4774" s="33">
        <v>222.8</v>
      </c>
      <c r="AK4774" s="33">
        <f>MIN(CalcoliFV!$AN$7,CalcoliFV!$AO$7+MAX(0,180-AJ4774)+4)</f>
        <v>74</v>
      </c>
    </row>
    <row r="4775" spans="35:37" x14ac:dyDescent="0.3">
      <c r="AI4775" s="32">
        <f t="shared" si="112"/>
        <v>45490.83333332176</v>
      </c>
      <c r="AJ4775" s="33">
        <v>221.8</v>
      </c>
      <c r="AK4775" s="33">
        <f>MIN(CalcoliFV!$AN$7,CalcoliFV!$AO$7+MAX(0,180-AJ4775)+4)</f>
        <v>74</v>
      </c>
    </row>
    <row r="4776" spans="35:37" x14ac:dyDescent="0.3">
      <c r="AI4776" s="32">
        <f t="shared" si="112"/>
        <v>45490.874999988424</v>
      </c>
      <c r="AJ4776" s="33">
        <v>220.8</v>
      </c>
      <c r="AK4776" s="33">
        <f>MIN(CalcoliFV!$AN$7,CalcoliFV!$AO$7+MAX(0,180-AJ4776)+4)</f>
        <v>74</v>
      </c>
    </row>
    <row r="4777" spans="35:37" x14ac:dyDescent="0.3">
      <c r="AI4777" s="32">
        <f t="shared" si="112"/>
        <v>45490.916666655088</v>
      </c>
      <c r="AJ4777" s="33">
        <v>219.8</v>
      </c>
      <c r="AK4777" s="33">
        <f>MIN(CalcoliFV!$AN$7,CalcoliFV!$AO$7+MAX(0,180-AJ4777)+4)</f>
        <v>74</v>
      </c>
    </row>
    <row r="4778" spans="35:37" x14ac:dyDescent="0.3">
      <c r="AI4778" s="32">
        <f t="shared" si="112"/>
        <v>45490.958333321752</v>
      </c>
      <c r="AJ4778" s="33">
        <v>201</v>
      </c>
      <c r="AK4778" s="33">
        <f>MIN(CalcoliFV!$AN$7,CalcoliFV!$AO$7+MAX(0,180-AJ4778)+4)</f>
        <v>74</v>
      </c>
    </row>
    <row r="4779" spans="35:37" x14ac:dyDescent="0.3">
      <c r="AI4779" s="32">
        <f t="shared" si="112"/>
        <v>45490.999999988417</v>
      </c>
      <c r="AJ4779" s="33">
        <v>128</v>
      </c>
      <c r="AK4779" s="33">
        <f>MIN(CalcoliFV!$AN$7,CalcoliFV!$AO$7+MAX(0,180-AJ4779)+4)</f>
        <v>110</v>
      </c>
    </row>
    <row r="4780" spans="35:37" x14ac:dyDescent="0.3">
      <c r="AI4780" s="32">
        <f t="shared" si="112"/>
        <v>45491.041666655081</v>
      </c>
      <c r="AJ4780" s="33">
        <v>110.17</v>
      </c>
      <c r="AK4780" s="33">
        <f>MIN(CalcoliFV!$AN$7,CalcoliFV!$AO$7+MAX(0,180-AJ4780)+4)</f>
        <v>110</v>
      </c>
    </row>
    <row r="4781" spans="35:37" x14ac:dyDescent="0.3">
      <c r="AI4781" s="32">
        <f t="shared" si="112"/>
        <v>45491.083333321745</v>
      </c>
      <c r="AJ4781" s="33">
        <v>107</v>
      </c>
      <c r="AK4781" s="33">
        <f>MIN(CalcoliFV!$AN$7,CalcoliFV!$AO$7+MAX(0,180-AJ4781)+4)</f>
        <v>110</v>
      </c>
    </row>
    <row r="4782" spans="35:37" x14ac:dyDescent="0.3">
      <c r="AI4782" s="32">
        <f t="shared" si="112"/>
        <v>45491.124999988409</v>
      </c>
      <c r="AJ4782" s="33">
        <v>104.26</v>
      </c>
      <c r="AK4782" s="33">
        <f>MIN(CalcoliFV!$AN$7,CalcoliFV!$AO$7+MAX(0,180-AJ4782)+4)</f>
        <v>110</v>
      </c>
    </row>
    <row r="4783" spans="35:37" x14ac:dyDescent="0.3">
      <c r="AI4783" s="32">
        <f t="shared" si="112"/>
        <v>45491.166666655074</v>
      </c>
      <c r="AJ4783" s="33">
        <v>100.01</v>
      </c>
      <c r="AK4783" s="33">
        <f>MIN(CalcoliFV!$AN$7,CalcoliFV!$AO$7+MAX(0,180-AJ4783)+4)</f>
        <v>110</v>
      </c>
    </row>
    <row r="4784" spans="35:37" x14ac:dyDescent="0.3">
      <c r="AI4784" s="32">
        <f t="shared" si="112"/>
        <v>45491.208333321738</v>
      </c>
      <c r="AJ4784" s="33">
        <v>102.71</v>
      </c>
      <c r="AK4784" s="33">
        <f>MIN(CalcoliFV!$AN$7,CalcoliFV!$AO$7+MAX(0,180-AJ4784)+4)</f>
        <v>110</v>
      </c>
    </row>
    <row r="4785" spans="35:37" x14ac:dyDescent="0.3">
      <c r="AI4785" s="32">
        <f t="shared" si="112"/>
        <v>45491.249999988402</v>
      </c>
      <c r="AJ4785" s="33">
        <v>109.38</v>
      </c>
      <c r="AK4785" s="33">
        <f>MIN(CalcoliFV!$AN$7,CalcoliFV!$AO$7+MAX(0,180-AJ4785)+4)</f>
        <v>110</v>
      </c>
    </row>
    <row r="4786" spans="35:37" x14ac:dyDescent="0.3">
      <c r="AI4786" s="32">
        <f t="shared" si="112"/>
        <v>45491.291666655066</v>
      </c>
      <c r="AJ4786" s="33">
        <v>113.68326999999999</v>
      </c>
      <c r="AK4786" s="33">
        <f>MIN(CalcoliFV!$AN$7,CalcoliFV!$AO$7+MAX(0,180-AJ4786)+4)</f>
        <v>110</v>
      </c>
    </row>
    <row r="4787" spans="35:37" x14ac:dyDescent="0.3">
      <c r="AI4787" s="32">
        <f t="shared" si="112"/>
        <v>45491.333333321731</v>
      </c>
      <c r="AJ4787" s="33">
        <v>113.26</v>
      </c>
      <c r="AK4787" s="33">
        <f>MIN(CalcoliFV!$AN$7,CalcoliFV!$AO$7+MAX(0,180-AJ4787)+4)</f>
        <v>110</v>
      </c>
    </row>
    <row r="4788" spans="35:37" x14ac:dyDescent="0.3">
      <c r="AI4788" s="32">
        <f t="shared" si="112"/>
        <v>45491.374999988395</v>
      </c>
      <c r="AJ4788" s="33">
        <v>107</v>
      </c>
      <c r="AK4788" s="33">
        <f>MIN(CalcoliFV!$AN$7,CalcoliFV!$AO$7+MAX(0,180-AJ4788)+4)</f>
        <v>110</v>
      </c>
    </row>
    <row r="4789" spans="35:37" x14ac:dyDescent="0.3">
      <c r="AI4789" s="32">
        <f t="shared" si="112"/>
        <v>45491.416666655059</v>
      </c>
      <c r="AJ4789" s="33">
        <v>105</v>
      </c>
      <c r="AK4789" s="33">
        <f>MIN(CalcoliFV!$AN$7,CalcoliFV!$AO$7+MAX(0,180-AJ4789)+4)</f>
        <v>110</v>
      </c>
    </row>
    <row r="4790" spans="35:37" x14ac:dyDescent="0.3">
      <c r="AI4790" s="32">
        <f t="shared" si="112"/>
        <v>45491.458333321723</v>
      </c>
      <c r="AJ4790" s="33">
        <v>102.71</v>
      </c>
      <c r="AK4790" s="33">
        <f>MIN(CalcoliFV!$AN$7,CalcoliFV!$AO$7+MAX(0,180-AJ4790)+4)</f>
        <v>110</v>
      </c>
    </row>
    <row r="4791" spans="35:37" x14ac:dyDescent="0.3">
      <c r="AI4791" s="32">
        <f t="shared" si="112"/>
        <v>45491.499999988388</v>
      </c>
      <c r="AJ4791" s="33">
        <v>101.42</v>
      </c>
      <c r="AK4791" s="33">
        <f>MIN(CalcoliFV!$AN$7,CalcoliFV!$AO$7+MAX(0,180-AJ4791)+4)</f>
        <v>110</v>
      </c>
    </row>
    <row r="4792" spans="35:37" x14ac:dyDescent="0.3">
      <c r="AI4792" s="32">
        <f t="shared" si="112"/>
        <v>45491.541666655052</v>
      </c>
      <c r="AJ4792" s="33">
        <v>105.5</v>
      </c>
      <c r="AK4792" s="33">
        <f>MIN(CalcoliFV!$AN$7,CalcoliFV!$AO$7+MAX(0,180-AJ4792)+4)</f>
        <v>110</v>
      </c>
    </row>
    <row r="4793" spans="35:37" x14ac:dyDescent="0.3">
      <c r="AI4793" s="32">
        <f t="shared" si="112"/>
        <v>45491.583333321716</v>
      </c>
      <c r="AJ4793" s="33">
        <v>105.98</v>
      </c>
      <c r="AK4793" s="33">
        <f>MIN(CalcoliFV!$AN$7,CalcoliFV!$AO$7+MAX(0,180-AJ4793)+4)</f>
        <v>110</v>
      </c>
    </row>
    <row r="4794" spans="35:37" x14ac:dyDescent="0.3">
      <c r="AI4794" s="32">
        <f t="shared" si="112"/>
        <v>45491.62499998838</v>
      </c>
      <c r="AJ4794" s="33">
        <v>106.13</v>
      </c>
      <c r="AK4794" s="33">
        <f>MIN(CalcoliFV!$AN$7,CalcoliFV!$AO$7+MAX(0,180-AJ4794)+4)</f>
        <v>110</v>
      </c>
    </row>
    <row r="4795" spans="35:37" x14ac:dyDescent="0.3">
      <c r="AI4795" s="32">
        <f t="shared" si="112"/>
        <v>45491.666666655045</v>
      </c>
      <c r="AJ4795" s="33">
        <v>112.05</v>
      </c>
      <c r="AK4795" s="33">
        <f>MIN(CalcoliFV!$AN$7,CalcoliFV!$AO$7+MAX(0,180-AJ4795)+4)</f>
        <v>110</v>
      </c>
    </row>
    <row r="4796" spans="35:37" x14ac:dyDescent="0.3">
      <c r="AI4796" s="32">
        <f t="shared" si="112"/>
        <v>45491.708333321709</v>
      </c>
      <c r="AJ4796" s="33">
        <v>118.96</v>
      </c>
      <c r="AK4796" s="33">
        <f>MIN(CalcoliFV!$AN$7,CalcoliFV!$AO$7+MAX(0,180-AJ4796)+4)</f>
        <v>110</v>
      </c>
    </row>
    <row r="4797" spans="35:37" x14ac:dyDescent="0.3">
      <c r="AI4797" s="32">
        <f t="shared" si="112"/>
        <v>45491.749999988373</v>
      </c>
      <c r="AJ4797" s="33">
        <v>194.64</v>
      </c>
      <c r="AK4797" s="33">
        <f>MIN(CalcoliFV!$AN$7,CalcoliFV!$AO$7+MAX(0,180-AJ4797)+4)</f>
        <v>74</v>
      </c>
    </row>
    <row r="4798" spans="35:37" x14ac:dyDescent="0.3">
      <c r="AI4798" s="32">
        <f t="shared" si="112"/>
        <v>45491.791666655037</v>
      </c>
      <c r="AJ4798" s="33">
        <v>222.7</v>
      </c>
      <c r="AK4798" s="33">
        <f>MIN(CalcoliFV!$AN$7,CalcoliFV!$AO$7+MAX(0,180-AJ4798)+4)</f>
        <v>74</v>
      </c>
    </row>
    <row r="4799" spans="35:37" x14ac:dyDescent="0.3">
      <c r="AI4799" s="32">
        <f t="shared" si="112"/>
        <v>45491.833333321702</v>
      </c>
      <c r="AJ4799" s="33">
        <v>224.7</v>
      </c>
      <c r="AK4799" s="33">
        <f>MIN(CalcoliFV!$AN$7,CalcoliFV!$AO$7+MAX(0,180-AJ4799)+4)</f>
        <v>74</v>
      </c>
    </row>
    <row r="4800" spans="35:37" x14ac:dyDescent="0.3">
      <c r="AI4800" s="32">
        <f t="shared" si="112"/>
        <v>45491.874999988366</v>
      </c>
      <c r="AJ4800" s="33">
        <v>222.7</v>
      </c>
      <c r="AK4800" s="33">
        <f>MIN(CalcoliFV!$AN$7,CalcoliFV!$AO$7+MAX(0,180-AJ4800)+4)</f>
        <v>74</v>
      </c>
    </row>
    <row r="4801" spans="35:37" x14ac:dyDescent="0.3">
      <c r="AI4801" s="32">
        <f t="shared" si="112"/>
        <v>45491.91666665503</v>
      </c>
      <c r="AJ4801" s="33">
        <v>187.15</v>
      </c>
      <c r="AK4801" s="33">
        <f>MIN(CalcoliFV!$AN$7,CalcoliFV!$AO$7+MAX(0,180-AJ4801)+4)</f>
        <v>74</v>
      </c>
    </row>
    <row r="4802" spans="35:37" x14ac:dyDescent="0.3">
      <c r="AI4802" s="32">
        <f t="shared" si="112"/>
        <v>45491.958333321694</v>
      </c>
      <c r="AJ4802" s="33">
        <v>133.69005000000001</v>
      </c>
      <c r="AK4802" s="33">
        <f>MIN(CalcoliFV!$AN$7,CalcoliFV!$AO$7+MAX(0,180-AJ4802)+4)</f>
        <v>110</v>
      </c>
    </row>
    <row r="4803" spans="35:37" x14ac:dyDescent="0.3">
      <c r="AI4803" s="32">
        <f t="shared" si="112"/>
        <v>45491.999999988358</v>
      </c>
      <c r="AJ4803" s="33">
        <v>116.51</v>
      </c>
      <c r="AK4803" s="33">
        <f>MIN(CalcoliFV!$AN$7,CalcoliFV!$AO$7+MAX(0,180-AJ4803)+4)</f>
        <v>110</v>
      </c>
    </row>
    <row r="4804" spans="35:37" x14ac:dyDescent="0.3">
      <c r="AI4804" s="32">
        <f t="shared" si="112"/>
        <v>45492.041666655023</v>
      </c>
      <c r="AJ4804" s="33">
        <v>110.5</v>
      </c>
      <c r="AK4804" s="33">
        <f>MIN(CalcoliFV!$AN$7,CalcoliFV!$AO$7+MAX(0,180-AJ4804)+4)</f>
        <v>110</v>
      </c>
    </row>
    <row r="4805" spans="35:37" x14ac:dyDescent="0.3">
      <c r="AI4805" s="32">
        <f t="shared" ref="AI4805:AI4868" si="113">AI4804+1/24</f>
        <v>45492.083333321687</v>
      </c>
      <c r="AJ4805" s="33">
        <v>103.5</v>
      </c>
      <c r="AK4805" s="33">
        <f>MIN(CalcoliFV!$AN$7,CalcoliFV!$AO$7+MAX(0,180-AJ4805)+4)</f>
        <v>110</v>
      </c>
    </row>
    <row r="4806" spans="35:37" x14ac:dyDescent="0.3">
      <c r="AI4806" s="32">
        <f t="shared" si="113"/>
        <v>45492.124999988351</v>
      </c>
      <c r="AJ4806" s="33">
        <v>106.5</v>
      </c>
      <c r="AK4806" s="33">
        <f>MIN(CalcoliFV!$AN$7,CalcoliFV!$AO$7+MAX(0,180-AJ4806)+4)</f>
        <v>110</v>
      </c>
    </row>
    <row r="4807" spans="35:37" x14ac:dyDescent="0.3">
      <c r="AI4807" s="32">
        <f t="shared" si="113"/>
        <v>45492.166666655015</v>
      </c>
      <c r="AJ4807" s="33">
        <v>105.28</v>
      </c>
      <c r="AK4807" s="33">
        <f>MIN(CalcoliFV!$AN$7,CalcoliFV!$AO$7+MAX(0,180-AJ4807)+4)</f>
        <v>110</v>
      </c>
    </row>
    <row r="4808" spans="35:37" x14ac:dyDescent="0.3">
      <c r="AI4808" s="32">
        <f t="shared" si="113"/>
        <v>45492.20833332168</v>
      </c>
      <c r="AJ4808" s="33">
        <v>107</v>
      </c>
      <c r="AK4808" s="33">
        <f>MIN(CalcoliFV!$AN$7,CalcoliFV!$AO$7+MAX(0,180-AJ4808)+4)</f>
        <v>110</v>
      </c>
    </row>
    <row r="4809" spans="35:37" x14ac:dyDescent="0.3">
      <c r="AI4809" s="32">
        <f t="shared" si="113"/>
        <v>45492.249999988344</v>
      </c>
      <c r="AJ4809" s="33">
        <v>109.28</v>
      </c>
      <c r="AK4809" s="33">
        <f>MIN(CalcoliFV!$AN$7,CalcoliFV!$AO$7+MAX(0,180-AJ4809)+4)</f>
        <v>110</v>
      </c>
    </row>
    <row r="4810" spans="35:37" x14ac:dyDescent="0.3">
      <c r="AI4810" s="32">
        <f t="shared" si="113"/>
        <v>45492.291666655008</v>
      </c>
      <c r="AJ4810" s="33">
        <v>109.28</v>
      </c>
      <c r="AK4810" s="33">
        <f>MIN(CalcoliFV!$AN$7,CalcoliFV!$AO$7+MAX(0,180-AJ4810)+4)</f>
        <v>110</v>
      </c>
    </row>
    <row r="4811" spans="35:37" x14ac:dyDescent="0.3">
      <c r="AI4811" s="32">
        <f t="shared" si="113"/>
        <v>45492.333333321672</v>
      </c>
      <c r="AJ4811" s="33">
        <v>108</v>
      </c>
      <c r="AK4811" s="33">
        <f>MIN(CalcoliFV!$AN$7,CalcoliFV!$AO$7+MAX(0,180-AJ4811)+4)</f>
        <v>110</v>
      </c>
    </row>
    <row r="4812" spans="35:37" x14ac:dyDescent="0.3">
      <c r="AI4812" s="32">
        <f t="shared" si="113"/>
        <v>45492.374999988337</v>
      </c>
      <c r="AJ4812" s="33">
        <v>106.5</v>
      </c>
      <c r="AK4812" s="33">
        <f>MIN(CalcoliFV!$AN$7,CalcoliFV!$AO$7+MAX(0,180-AJ4812)+4)</f>
        <v>110</v>
      </c>
    </row>
    <row r="4813" spans="35:37" x14ac:dyDescent="0.3">
      <c r="AI4813" s="32">
        <f t="shared" si="113"/>
        <v>45492.416666655001</v>
      </c>
      <c r="AJ4813" s="33">
        <v>102.29877999999999</v>
      </c>
      <c r="AK4813" s="33">
        <f>MIN(CalcoliFV!$AN$7,CalcoliFV!$AO$7+MAX(0,180-AJ4813)+4)</f>
        <v>110</v>
      </c>
    </row>
    <row r="4814" spans="35:37" x14ac:dyDescent="0.3">
      <c r="AI4814" s="32">
        <f t="shared" si="113"/>
        <v>45492.458333321665</v>
      </c>
      <c r="AJ4814" s="33">
        <v>100.05920999999999</v>
      </c>
      <c r="AK4814" s="33">
        <f>MIN(CalcoliFV!$AN$7,CalcoliFV!$AO$7+MAX(0,180-AJ4814)+4)</f>
        <v>110</v>
      </c>
    </row>
    <row r="4815" spans="35:37" x14ac:dyDescent="0.3">
      <c r="AI4815" s="32">
        <f t="shared" si="113"/>
        <v>45492.499999988329</v>
      </c>
      <c r="AJ4815" s="33">
        <v>101.42</v>
      </c>
      <c r="AK4815" s="33">
        <f>MIN(CalcoliFV!$AN$7,CalcoliFV!$AO$7+MAX(0,180-AJ4815)+4)</f>
        <v>110</v>
      </c>
    </row>
    <row r="4816" spans="35:37" x14ac:dyDescent="0.3">
      <c r="AI4816" s="32">
        <f t="shared" si="113"/>
        <v>45492.541666654994</v>
      </c>
      <c r="AJ4816" s="33">
        <v>106.69</v>
      </c>
      <c r="AK4816" s="33">
        <f>MIN(CalcoliFV!$AN$7,CalcoliFV!$AO$7+MAX(0,180-AJ4816)+4)</f>
        <v>110</v>
      </c>
    </row>
    <row r="4817" spans="35:37" x14ac:dyDescent="0.3">
      <c r="AI4817" s="32">
        <f t="shared" si="113"/>
        <v>45492.583333321658</v>
      </c>
      <c r="AJ4817" s="33">
        <v>107.39</v>
      </c>
      <c r="AK4817" s="33">
        <f>MIN(CalcoliFV!$AN$7,CalcoliFV!$AO$7+MAX(0,180-AJ4817)+4)</f>
        <v>110</v>
      </c>
    </row>
    <row r="4818" spans="35:37" x14ac:dyDescent="0.3">
      <c r="AI4818" s="32">
        <f t="shared" si="113"/>
        <v>45492.624999988322</v>
      </c>
      <c r="AJ4818" s="33">
        <v>108.83</v>
      </c>
      <c r="AK4818" s="33">
        <f>MIN(CalcoliFV!$AN$7,CalcoliFV!$AO$7+MAX(0,180-AJ4818)+4)</f>
        <v>110</v>
      </c>
    </row>
    <row r="4819" spans="35:37" x14ac:dyDescent="0.3">
      <c r="AI4819" s="32">
        <f t="shared" si="113"/>
        <v>45492.666666654986</v>
      </c>
      <c r="AJ4819" s="33">
        <v>119.28</v>
      </c>
      <c r="AK4819" s="33">
        <f>MIN(CalcoliFV!$AN$7,CalcoliFV!$AO$7+MAX(0,180-AJ4819)+4)</f>
        <v>110</v>
      </c>
    </row>
    <row r="4820" spans="35:37" x14ac:dyDescent="0.3">
      <c r="AI4820" s="32">
        <f t="shared" si="113"/>
        <v>45492.708333321651</v>
      </c>
      <c r="AJ4820" s="33">
        <v>119.99</v>
      </c>
      <c r="AK4820" s="33">
        <f>MIN(CalcoliFV!$AN$7,CalcoliFV!$AO$7+MAX(0,180-AJ4820)+4)</f>
        <v>110</v>
      </c>
    </row>
    <row r="4821" spans="35:37" x14ac:dyDescent="0.3">
      <c r="AI4821" s="32">
        <f t="shared" si="113"/>
        <v>45492.749999988315</v>
      </c>
      <c r="AJ4821" s="33">
        <v>154.99</v>
      </c>
      <c r="AK4821" s="33">
        <f>MIN(CalcoliFV!$AN$7,CalcoliFV!$AO$7+MAX(0,180-AJ4821)+4)</f>
        <v>99.009999999999991</v>
      </c>
    </row>
    <row r="4822" spans="35:37" x14ac:dyDescent="0.3">
      <c r="AI4822" s="32">
        <f t="shared" si="113"/>
        <v>45492.791666654979</v>
      </c>
      <c r="AJ4822" s="33">
        <v>210</v>
      </c>
      <c r="AK4822" s="33">
        <f>MIN(CalcoliFV!$AN$7,CalcoliFV!$AO$7+MAX(0,180-AJ4822)+4)</f>
        <v>74</v>
      </c>
    </row>
    <row r="4823" spans="35:37" x14ac:dyDescent="0.3">
      <c r="AI4823" s="32">
        <f t="shared" si="113"/>
        <v>45492.833333321643</v>
      </c>
      <c r="AJ4823" s="33">
        <v>218.4</v>
      </c>
      <c r="AK4823" s="33">
        <f>MIN(CalcoliFV!$AN$7,CalcoliFV!$AO$7+MAX(0,180-AJ4823)+4)</f>
        <v>74</v>
      </c>
    </row>
    <row r="4824" spans="35:37" x14ac:dyDescent="0.3">
      <c r="AI4824" s="32">
        <f t="shared" si="113"/>
        <v>45492.874999988308</v>
      </c>
      <c r="AJ4824" s="33">
        <v>218.4</v>
      </c>
      <c r="AK4824" s="33">
        <f>MIN(CalcoliFV!$AN$7,CalcoliFV!$AO$7+MAX(0,180-AJ4824)+4)</f>
        <v>74</v>
      </c>
    </row>
    <row r="4825" spans="35:37" x14ac:dyDescent="0.3">
      <c r="AI4825" s="32">
        <f t="shared" si="113"/>
        <v>45492.916666654972</v>
      </c>
      <c r="AJ4825" s="33">
        <v>167.81</v>
      </c>
      <c r="AK4825" s="33">
        <f>MIN(CalcoliFV!$AN$7,CalcoliFV!$AO$7+MAX(0,180-AJ4825)+4)</f>
        <v>86.19</v>
      </c>
    </row>
    <row r="4826" spans="35:37" x14ac:dyDescent="0.3">
      <c r="AI4826" s="32">
        <f t="shared" si="113"/>
        <v>45492.958333321636</v>
      </c>
      <c r="AJ4826" s="33">
        <v>129.14727999999999</v>
      </c>
      <c r="AK4826" s="33">
        <f>MIN(CalcoliFV!$AN$7,CalcoliFV!$AO$7+MAX(0,180-AJ4826)+4)</f>
        <v>110</v>
      </c>
    </row>
    <row r="4827" spans="35:37" x14ac:dyDescent="0.3">
      <c r="AI4827" s="32">
        <f t="shared" si="113"/>
        <v>45492.9999999883</v>
      </c>
      <c r="AJ4827" s="33">
        <v>128.18</v>
      </c>
      <c r="AK4827" s="33">
        <f>MIN(CalcoliFV!$AN$7,CalcoliFV!$AO$7+MAX(0,180-AJ4827)+4)</f>
        <v>110</v>
      </c>
    </row>
    <row r="4828" spans="35:37" x14ac:dyDescent="0.3">
      <c r="AI4828" s="32">
        <f t="shared" si="113"/>
        <v>45493.041666654965</v>
      </c>
      <c r="AJ4828" s="33">
        <v>128.18</v>
      </c>
      <c r="AK4828" s="33">
        <f>MIN(CalcoliFV!$AN$7,CalcoliFV!$AO$7+MAX(0,180-AJ4828)+4)</f>
        <v>110</v>
      </c>
    </row>
    <row r="4829" spans="35:37" x14ac:dyDescent="0.3">
      <c r="AI4829" s="32">
        <f t="shared" si="113"/>
        <v>45493.083333321629</v>
      </c>
      <c r="AJ4829" s="33">
        <v>112.14</v>
      </c>
      <c r="AK4829" s="33">
        <f>MIN(CalcoliFV!$AN$7,CalcoliFV!$AO$7+MAX(0,180-AJ4829)+4)</f>
        <v>110</v>
      </c>
    </row>
    <row r="4830" spans="35:37" x14ac:dyDescent="0.3">
      <c r="AI4830" s="32">
        <f t="shared" si="113"/>
        <v>45493.124999988293</v>
      </c>
      <c r="AJ4830" s="33">
        <v>109.09</v>
      </c>
      <c r="AK4830" s="33">
        <f>MIN(CalcoliFV!$AN$7,CalcoliFV!$AO$7+MAX(0,180-AJ4830)+4)</f>
        <v>110</v>
      </c>
    </row>
    <row r="4831" spans="35:37" x14ac:dyDescent="0.3">
      <c r="AI4831" s="32">
        <f t="shared" si="113"/>
        <v>45493.166666654957</v>
      </c>
      <c r="AJ4831" s="33">
        <v>105.79</v>
      </c>
      <c r="AK4831" s="33">
        <f>MIN(CalcoliFV!$AN$7,CalcoliFV!$AO$7+MAX(0,180-AJ4831)+4)</f>
        <v>110</v>
      </c>
    </row>
    <row r="4832" spans="35:37" x14ac:dyDescent="0.3">
      <c r="AI4832" s="32">
        <f t="shared" si="113"/>
        <v>45493.208333321621</v>
      </c>
      <c r="AJ4832" s="33">
        <v>104.5</v>
      </c>
      <c r="AK4832" s="33">
        <f>MIN(CalcoliFV!$AN$7,CalcoliFV!$AO$7+MAX(0,180-AJ4832)+4)</f>
        <v>110</v>
      </c>
    </row>
    <row r="4833" spans="35:37" x14ac:dyDescent="0.3">
      <c r="AI4833" s="32">
        <f t="shared" si="113"/>
        <v>45493.249999988286</v>
      </c>
      <c r="AJ4833" s="33">
        <v>102.86</v>
      </c>
      <c r="AK4833" s="33">
        <f>MIN(CalcoliFV!$AN$7,CalcoliFV!$AO$7+MAX(0,180-AJ4833)+4)</f>
        <v>110</v>
      </c>
    </row>
    <row r="4834" spans="35:37" x14ac:dyDescent="0.3">
      <c r="AI4834" s="32">
        <f t="shared" si="113"/>
        <v>45493.29166665495</v>
      </c>
      <c r="AJ4834" s="33">
        <v>102.34</v>
      </c>
      <c r="AK4834" s="33">
        <f>MIN(CalcoliFV!$AN$7,CalcoliFV!$AO$7+MAX(0,180-AJ4834)+4)</f>
        <v>110</v>
      </c>
    </row>
    <row r="4835" spans="35:37" x14ac:dyDescent="0.3">
      <c r="AI4835" s="32">
        <f t="shared" si="113"/>
        <v>45493.333333321614</v>
      </c>
      <c r="AJ4835" s="33">
        <v>103.09</v>
      </c>
      <c r="AK4835" s="33">
        <f>MIN(CalcoliFV!$AN$7,CalcoliFV!$AO$7+MAX(0,180-AJ4835)+4)</f>
        <v>110</v>
      </c>
    </row>
    <row r="4836" spans="35:37" x14ac:dyDescent="0.3">
      <c r="AI4836" s="32">
        <f t="shared" si="113"/>
        <v>45493.374999988278</v>
      </c>
      <c r="AJ4836" s="33">
        <v>100.5</v>
      </c>
      <c r="AK4836" s="33">
        <f>MIN(CalcoliFV!$AN$7,CalcoliFV!$AO$7+MAX(0,180-AJ4836)+4)</f>
        <v>110</v>
      </c>
    </row>
    <row r="4837" spans="35:37" x14ac:dyDescent="0.3">
      <c r="AI4837" s="32">
        <f t="shared" si="113"/>
        <v>45493.416666654943</v>
      </c>
      <c r="AJ4837" s="33">
        <v>100.1</v>
      </c>
      <c r="AK4837" s="33">
        <f>MIN(CalcoliFV!$AN$7,CalcoliFV!$AO$7+MAX(0,180-AJ4837)+4)</f>
        <v>110</v>
      </c>
    </row>
    <row r="4838" spans="35:37" x14ac:dyDescent="0.3">
      <c r="AI4838" s="32">
        <f t="shared" si="113"/>
        <v>45493.458333321607</v>
      </c>
      <c r="AJ4838" s="33">
        <v>95.48</v>
      </c>
      <c r="AK4838" s="33">
        <f>MIN(CalcoliFV!$AN$7,CalcoliFV!$AO$7+MAX(0,180-AJ4838)+4)</f>
        <v>110</v>
      </c>
    </row>
    <row r="4839" spans="35:37" x14ac:dyDescent="0.3">
      <c r="AI4839" s="32">
        <f t="shared" si="113"/>
        <v>45493.499999988271</v>
      </c>
      <c r="AJ4839" s="33">
        <v>93.96</v>
      </c>
      <c r="AK4839" s="33">
        <f>MIN(CalcoliFV!$AN$7,CalcoliFV!$AO$7+MAX(0,180-AJ4839)+4)</f>
        <v>110</v>
      </c>
    </row>
    <row r="4840" spans="35:37" x14ac:dyDescent="0.3">
      <c r="AI4840" s="32">
        <f t="shared" si="113"/>
        <v>45493.541666654935</v>
      </c>
      <c r="AJ4840" s="33">
        <v>91</v>
      </c>
      <c r="AK4840" s="33">
        <f>MIN(CalcoliFV!$AN$7,CalcoliFV!$AO$7+MAX(0,180-AJ4840)+4)</f>
        <v>110</v>
      </c>
    </row>
    <row r="4841" spans="35:37" x14ac:dyDescent="0.3">
      <c r="AI4841" s="32">
        <f t="shared" si="113"/>
        <v>45493.5833333216</v>
      </c>
      <c r="AJ4841" s="33">
        <v>96.55</v>
      </c>
      <c r="AK4841" s="33">
        <f>MIN(CalcoliFV!$AN$7,CalcoliFV!$AO$7+MAX(0,180-AJ4841)+4)</f>
        <v>110</v>
      </c>
    </row>
    <row r="4842" spans="35:37" x14ac:dyDescent="0.3">
      <c r="AI4842" s="32">
        <f t="shared" si="113"/>
        <v>45493.624999988264</v>
      </c>
      <c r="AJ4842" s="33">
        <v>100</v>
      </c>
      <c r="AK4842" s="33">
        <f>MIN(CalcoliFV!$AN$7,CalcoliFV!$AO$7+MAX(0,180-AJ4842)+4)</f>
        <v>110</v>
      </c>
    </row>
    <row r="4843" spans="35:37" x14ac:dyDescent="0.3">
      <c r="AI4843" s="32">
        <f t="shared" si="113"/>
        <v>45493.666666654928</v>
      </c>
      <c r="AJ4843" s="33">
        <v>105.79</v>
      </c>
      <c r="AK4843" s="33">
        <f>MIN(CalcoliFV!$AN$7,CalcoliFV!$AO$7+MAX(0,180-AJ4843)+4)</f>
        <v>110</v>
      </c>
    </row>
    <row r="4844" spans="35:37" x14ac:dyDescent="0.3">
      <c r="AI4844" s="32">
        <f t="shared" si="113"/>
        <v>45493.708333321592</v>
      </c>
      <c r="AJ4844" s="33">
        <v>105.79</v>
      </c>
      <c r="AK4844" s="33">
        <f>MIN(CalcoliFV!$AN$7,CalcoliFV!$AO$7+MAX(0,180-AJ4844)+4)</f>
        <v>110</v>
      </c>
    </row>
    <row r="4845" spans="35:37" x14ac:dyDescent="0.3">
      <c r="AI4845" s="32">
        <f t="shared" si="113"/>
        <v>45493.749999988257</v>
      </c>
      <c r="AJ4845" s="33">
        <v>118.25</v>
      </c>
      <c r="AK4845" s="33">
        <f>MIN(CalcoliFV!$AN$7,CalcoliFV!$AO$7+MAX(0,180-AJ4845)+4)</f>
        <v>110</v>
      </c>
    </row>
    <row r="4846" spans="35:37" x14ac:dyDescent="0.3">
      <c r="AI4846" s="32">
        <f t="shared" si="113"/>
        <v>45493.791666654921</v>
      </c>
      <c r="AJ4846" s="33">
        <v>167.81</v>
      </c>
      <c r="AK4846" s="33">
        <f>MIN(CalcoliFV!$AN$7,CalcoliFV!$AO$7+MAX(0,180-AJ4846)+4)</f>
        <v>86.19</v>
      </c>
    </row>
    <row r="4847" spans="35:37" x14ac:dyDescent="0.3">
      <c r="AI4847" s="32">
        <f t="shared" si="113"/>
        <v>45493.833333321585</v>
      </c>
      <c r="AJ4847" s="33">
        <v>187.15</v>
      </c>
      <c r="AK4847" s="33">
        <f>MIN(CalcoliFV!$AN$7,CalcoliFV!$AO$7+MAX(0,180-AJ4847)+4)</f>
        <v>74</v>
      </c>
    </row>
    <row r="4848" spans="35:37" x14ac:dyDescent="0.3">
      <c r="AI4848" s="32">
        <f t="shared" si="113"/>
        <v>45493.874999988249</v>
      </c>
      <c r="AJ4848" s="33">
        <v>178.4</v>
      </c>
      <c r="AK4848" s="33">
        <f>MIN(CalcoliFV!$AN$7,CalcoliFV!$AO$7+MAX(0,180-AJ4848)+4)</f>
        <v>75.599999999999994</v>
      </c>
    </row>
    <row r="4849" spans="35:37" x14ac:dyDescent="0.3">
      <c r="AI4849" s="32">
        <f t="shared" si="113"/>
        <v>45493.916666654914</v>
      </c>
      <c r="AJ4849" s="33">
        <v>146.49</v>
      </c>
      <c r="AK4849" s="33">
        <f>MIN(CalcoliFV!$AN$7,CalcoliFV!$AO$7+MAX(0,180-AJ4849)+4)</f>
        <v>107.50999999999999</v>
      </c>
    </row>
    <row r="4850" spans="35:37" x14ac:dyDescent="0.3">
      <c r="AI4850" s="32">
        <f t="shared" si="113"/>
        <v>45493.958333321578</v>
      </c>
      <c r="AJ4850" s="33">
        <v>113.42</v>
      </c>
      <c r="AK4850" s="33">
        <f>MIN(CalcoliFV!$AN$7,CalcoliFV!$AO$7+MAX(0,180-AJ4850)+4)</f>
        <v>110</v>
      </c>
    </row>
    <row r="4851" spans="35:37" x14ac:dyDescent="0.3">
      <c r="AI4851" s="32">
        <f t="shared" si="113"/>
        <v>45493.999999988242</v>
      </c>
      <c r="AJ4851" s="33">
        <v>117.43</v>
      </c>
      <c r="AK4851" s="33">
        <f>MIN(CalcoliFV!$AN$7,CalcoliFV!$AO$7+MAX(0,180-AJ4851)+4)</f>
        <v>110</v>
      </c>
    </row>
    <row r="4852" spans="35:37" x14ac:dyDescent="0.3">
      <c r="AI4852" s="32">
        <f t="shared" si="113"/>
        <v>45494.041666654906</v>
      </c>
      <c r="AJ4852" s="33">
        <v>126.94</v>
      </c>
      <c r="AK4852" s="33">
        <f>MIN(CalcoliFV!$AN$7,CalcoliFV!$AO$7+MAX(0,180-AJ4852)+4)</f>
        <v>110</v>
      </c>
    </row>
    <row r="4853" spans="35:37" x14ac:dyDescent="0.3">
      <c r="AI4853" s="32">
        <f t="shared" si="113"/>
        <v>45494.083333321571</v>
      </c>
      <c r="AJ4853" s="33">
        <v>106.85</v>
      </c>
      <c r="AK4853" s="33">
        <f>MIN(CalcoliFV!$AN$7,CalcoliFV!$AO$7+MAX(0,180-AJ4853)+4)</f>
        <v>110</v>
      </c>
    </row>
    <row r="4854" spans="35:37" x14ac:dyDescent="0.3">
      <c r="AI4854" s="32">
        <f t="shared" si="113"/>
        <v>45494.124999988235</v>
      </c>
      <c r="AJ4854" s="33">
        <v>116</v>
      </c>
      <c r="AK4854" s="33">
        <f>MIN(CalcoliFV!$AN$7,CalcoliFV!$AO$7+MAX(0,180-AJ4854)+4)</f>
        <v>110</v>
      </c>
    </row>
    <row r="4855" spans="35:37" x14ac:dyDescent="0.3">
      <c r="AI4855" s="32">
        <f t="shared" si="113"/>
        <v>45494.166666654899</v>
      </c>
      <c r="AJ4855" s="33">
        <v>119.16517</v>
      </c>
      <c r="AK4855" s="33">
        <f>MIN(CalcoliFV!$AN$7,CalcoliFV!$AO$7+MAX(0,180-AJ4855)+4)</f>
        <v>110</v>
      </c>
    </row>
    <row r="4856" spans="35:37" x14ac:dyDescent="0.3">
      <c r="AI4856" s="32">
        <f t="shared" si="113"/>
        <v>45494.208333321563</v>
      </c>
      <c r="AJ4856" s="33">
        <v>107.7</v>
      </c>
      <c r="AK4856" s="33">
        <f>MIN(CalcoliFV!$AN$7,CalcoliFV!$AO$7+MAX(0,180-AJ4856)+4)</f>
        <v>110</v>
      </c>
    </row>
    <row r="4857" spans="35:37" x14ac:dyDescent="0.3">
      <c r="AI4857" s="32">
        <f t="shared" si="113"/>
        <v>45494.249999988228</v>
      </c>
      <c r="AJ4857" s="33">
        <v>106.79</v>
      </c>
      <c r="AK4857" s="33">
        <f>MIN(CalcoliFV!$AN$7,CalcoliFV!$AO$7+MAX(0,180-AJ4857)+4)</f>
        <v>110</v>
      </c>
    </row>
    <row r="4858" spans="35:37" x14ac:dyDescent="0.3">
      <c r="AI4858" s="32">
        <f t="shared" si="113"/>
        <v>45494.291666654892</v>
      </c>
      <c r="AJ4858" s="33">
        <v>103.35</v>
      </c>
      <c r="AK4858" s="33">
        <f>MIN(CalcoliFV!$AN$7,CalcoliFV!$AO$7+MAX(0,180-AJ4858)+4)</f>
        <v>110</v>
      </c>
    </row>
    <row r="4859" spans="35:37" x14ac:dyDescent="0.3">
      <c r="AI4859" s="32">
        <f t="shared" si="113"/>
        <v>45494.333333321556</v>
      </c>
      <c r="AJ4859" s="33">
        <v>101.35</v>
      </c>
      <c r="AK4859" s="33">
        <f>MIN(CalcoliFV!$AN$7,CalcoliFV!$AO$7+MAX(0,180-AJ4859)+4)</f>
        <v>110</v>
      </c>
    </row>
    <row r="4860" spans="35:37" x14ac:dyDescent="0.3">
      <c r="AI4860" s="32">
        <f t="shared" si="113"/>
        <v>45494.37499998822</v>
      </c>
      <c r="AJ4860" s="33">
        <v>98.979860000000002</v>
      </c>
      <c r="AK4860" s="33">
        <f>MIN(CalcoliFV!$AN$7,CalcoliFV!$AO$7+MAX(0,180-AJ4860)+4)</f>
        <v>110</v>
      </c>
    </row>
    <row r="4861" spans="35:37" x14ac:dyDescent="0.3">
      <c r="AI4861" s="32">
        <f t="shared" si="113"/>
        <v>45494.416666654884</v>
      </c>
      <c r="AJ4861" s="33">
        <v>86.81</v>
      </c>
      <c r="AK4861" s="33">
        <f>MIN(CalcoliFV!$AN$7,CalcoliFV!$AO$7+MAX(0,180-AJ4861)+4)</f>
        <v>110</v>
      </c>
    </row>
    <row r="4862" spans="35:37" x14ac:dyDescent="0.3">
      <c r="AI4862" s="32">
        <f t="shared" si="113"/>
        <v>45494.458333321549</v>
      </c>
      <c r="AJ4862" s="33">
        <v>80.400000000000006</v>
      </c>
      <c r="AK4862" s="33">
        <f>MIN(CalcoliFV!$AN$7,CalcoliFV!$AO$7+MAX(0,180-AJ4862)+4)</f>
        <v>110</v>
      </c>
    </row>
    <row r="4863" spans="35:37" x14ac:dyDescent="0.3">
      <c r="AI4863" s="32">
        <f t="shared" si="113"/>
        <v>45494.499999988213</v>
      </c>
      <c r="AJ4863" s="33">
        <v>81.11</v>
      </c>
      <c r="AK4863" s="33">
        <f>MIN(CalcoliFV!$AN$7,CalcoliFV!$AO$7+MAX(0,180-AJ4863)+4)</f>
        <v>110</v>
      </c>
    </row>
    <row r="4864" spans="35:37" x14ac:dyDescent="0.3">
      <c r="AI4864" s="32">
        <f t="shared" si="113"/>
        <v>45494.541666654877</v>
      </c>
      <c r="AJ4864" s="33">
        <v>85.41</v>
      </c>
      <c r="AK4864" s="33">
        <f>MIN(CalcoliFV!$AN$7,CalcoliFV!$AO$7+MAX(0,180-AJ4864)+4)</f>
        <v>110</v>
      </c>
    </row>
    <row r="4865" spans="35:37" x14ac:dyDescent="0.3">
      <c r="AI4865" s="32">
        <f t="shared" si="113"/>
        <v>45494.583333321541</v>
      </c>
      <c r="AJ4865" s="33">
        <v>86.54</v>
      </c>
      <c r="AK4865" s="33">
        <f>MIN(CalcoliFV!$AN$7,CalcoliFV!$AO$7+MAX(0,180-AJ4865)+4)</f>
        <v>110</v>
      </c>
    </row>
    <row r="4866" spans="35:37" x14ac:dyDescent="0.3">
      <c r="AI4866" s="32">
        <f t="shared" si="113"/>
        <v>45494.624999988206</v>
      </c>
      <c r="AJ4866" s="33">
        <v>82.87</v>
      </c>
      <c r="AK4866" s="33">
        <f>MIN(CalcoliFV!$AN$7,CalcoliFV!$AO$7+MAX(0,180-AJ4866)+4)</f>
        <v>110</v>
      </c>
    </row>
    <row r="4867" spans="35:37" x14ac:dyDescent="0.3">
      <c r="AI4867" s="32">
        <f t="shared" si="113"/>
        <v>45494.66666665487</v>
      </c>
      <c r="AJ4867" s="33">
        <v>89</v>
      </c>
      <c r="AK4867" s="33">
        <f>MIN(CalcoliFV!$AN$7,CalcoliFV!$AO$7+MAX(0,180-AJ4867)+4)</f>
        <v>110</v>
      </c>
    </row>
    <row r="4868" spans="35:37" x14ac:dyDescent="0.3">
      <c r="AI4868" s="32">
        <f t="shared" si="113"/>
        <v>45494.708333321534</v>
      </c>
      <c r="AJ4868" s="33">
        <v>96.628820000000005</v>
      </c>
      <c r="AK4868" s="33">
        <f>MIN(CalcoliFV!$AN$7,CalcoliFV!$AO$7+MAX(0,180-AJ4868)+4)</f>
        <v>110</v>
      </c>
    </row>
    <row r="4869" spans="35:37" x14ac:dyDescent="0.3">
      <c r="AI4869" s="32">
        <f t="shared" ref="AI4869:AI4932" si="114">AI4868+1/24</f>
        <v>45494.749999988198</v>
      </c>
      <c r="AJ4869" s="33">
        <v>105.79</v>
      </c>
      <c r="AK4869" s="33">
        <f>MIN(CalcoliFV!$AN$7,CalcoliFV!$AO$7+MAX(0,180-AJ4869)+4)</f>
        <v>110</v>
      </c>
    </row>
    <row r="4870" spans="35:37" x14ac:dyDescent="0.3">
      <c r="AI4870" s="32">
        <f t="shared" si="114"/>
        <v>45494.791666654863</v>
      </c>
      <c r="AJ4870" s="33">
        <v>123.23</v>
      </c>
      <c r="AK4870" s="33">
        <f>MIN(CalcoliFV!$AN$7,CalcoliFV!$AO$7+MAX(0,180-AJ4870)+4)</f>
        <v>110</v>
      </c>
    </row>
    <row r="4871" spans="35:37" x14ac:dyDescent="0.3">
      <c r="AI4871" s="32">
        <f t="shared" si="114"/>
        <v>45494.833333321527</v>
      </c>
      <c r="AJ4871" s="33">
        <v>160</v>
      </c>
      <c r="AK4871" s="33">
        <f>MIN(CalcoliFV!$AN$7,CalcoliFV!$AO$7+MAX(0,180-AJ4871)+4)</f>
        <v>94</v>
      </c>
    </row>
    <row r="4872" spans="35:37" x14ac:dyDescent="0.3">
      <c r="AI4872" s="32">
        <f t="shared" si="114"/>
        <v>45494.874999988191</v>
      </c>
      <c r="AJ4872" s="33">
        <v>160</v>
      </c>
      <c r="AK4872" s="33">
        <f>MIN(CalcoliFV!$AN$7,CalcoliFV!$AO$7+MAX(0,180-AJ4872)+4)</f>
        <v>94</v>
      </c>
    </row>
    <row r="4873" spans="35:37" x14ac:dyDescent="0.3">
      <c r="AI4873" s="32">
        <f t="shared" si="114"/>
        <v>45494.916666654855</v>
      </c>
      <c r="AJ4873" s="33">
        <v>119.19</v>
      </c>
      <c r="AK4873" s="33">
        <f>MIN(CalcoliFV!$AN$7,CalcoliFV!$AO$7+MAX(0,180-AJ4873)+4)</f>
        <v>110</v>
      </c>
    </row>
    <row r="4874" spans="35:37" x14ac:dyDescent="0.3">
      <c r="AI4874" s="32">
        <f t="shared" si="114"/>
        <v>45494.95833332152</v>
      </c>
      <c r="AJ4874" s="33">
        <v>106</v>
      </c>
      <c r="AK4874" s="33">
        <f>MIN(CalcoliFV!$AN$7,CalcoliFV!$AO$7+MAX(0,180-AJ4874)+4)</f>
        <v>110</v>
      </c>
    </row>
    <row r="4875" spans="35:37" x14ac:dyDescent="0.3">
      <c r="AI4875" s="32">
        <f t="shared" si="114"/>
        <v>45494.999999988184</v>
      </c>
      <c r="AJ4875" s="33">
        <v>111</v>
      </c>
      <c r="AK4875" s="33">
        <f>MIN(CalcoliFV!$AN$7,CalcoliFV!$AO$7+MAX(0,180-AJ4875)+4)</f>
        <v>110</v>
      </c>
    </row>
    <row r="4876" spans="35:37" x14ac:dyDescent="0.3">
      <c r="AI4876" s="32">
        <f t="shared" si="114"/>
        <v>45495.041666654848</v>
      </c>
      <c r="AJ4876" s="33">
        <v>105</v>
      </c>
      <c r="AK4876" s="33">
        <f>MIN(CalcoliFV!$AN$7,CalcoliFV!$AO$7+MAX(0,180-AJ4876)+4)</f>
        <v>110</v>
      </c>
    </row>
    <row r="4877" spans="35:37" x14ac:dyDescent="0.3">
      <c r="AI4877" s="32">
        <f t="shared" si="114"/>
        <v>45495.083333321512</v>
      </c>
      <c r="AJ4877" s="33">
        <v>102.58</v>
      </c>
      <c r="AK4877" s="33">
        <f>MIN(CalcoliFV!$AN$7,CalcoliFV!$AO$7+MAX(0,180-AJ4877)+4)</f>
        <v>110</v>
      </c>
    </row>
    <row r="4878" spans="35:37" x14ac:dyDescent="0.3">
      <c r="AI4878" s="32">
        <f t="shared" si="114"/>
        <v>45495.124999988177</v>
      </c>
      <c r="AJ4878" s="33">
        <v>100</v>
      </c>
      <c r="AK4878" s="33">
        <f>MIN(CalcoliFV!$AN$7,CalcoliFV!$AO$7+MAX(0,180-AJ4878)+4)</f>
        <v>110</v>
      </c>
    </row>
    <row r="4879" spans="35:37" x14ac:dyDescent="0.3">
      <c r="AI4879" s="32">
        <f t="shared" si="114"/>
        <v>45495.166666654841</v>
      </c>
      <c r="AJ4879" s="33">
        <v>100</v>
      </c>
      <c r="AK4879" s="33">
        <f>MIN(CalcoliFV!$AN$7,CalcoliFV!$AO$7+MAX(0,180-AJ4879)+4)</f>
        <v>110</v>
      </c>
    </row>
    <row r="4880" spans="35:37" x14ac:dyDescent="0.3">
      <c r="AI4880" s="32">
        <f t="shared" si="114"/>
        <v>45495.208333321505</v>
      </c>
      <c r="AJ4880" s="33">
        <v>104</v>
      </c>
      <c r="AK4880" s="33">
        <f>MIN(CalcoliFV!$AN$7,CalcoliFV!$AO$7+MAX(0,180-AJ4880)+4)</f>
        <v>110</v>
      </c>
    </row>
    <row r="4881" spans="35:37" x14ac:dyDescent="0.3">
      <c r="AI4881" s="32">
        <f t="shared" si="114"/>
        <v>45495.249999988169</v>
      </c>
      <c r="AJ4881" s="33">
        <v>112.61</v>
      </c>
      <c r="AK4881" s="33">
        <f>MIN(CalcoliFV!$AN$7,CalcoliFV!$AO$7+MAX(0,180-AJ4881)+4)</f>
        <v>110</v>
      </c>
    </row>
    <row r="4882" spans="35:37" x14ac:dyDescent="0.3">
      <c r="AI4882" s="32">
        <f t="shared" si="114"/>
        <v>45495.291666654834</v>
      </c>
      <c r="AJ4882" s="33">
        <v>123.8</v>
      </c>
      <c r="AK4882" s="33">
        <f>MIN(CalcoliFV!$AN$7,CalcoliFV!$AO$7+MAX(0,180-AJ4882)+4)</f>
        <v>110</v>
      </c>
    </row>
    <row r="4883" spans="35:37" x14ac:dyDescent="0.3">
      <c r="AI4883" s="32">
        <f t="shared" si="114"/>
        <v>45495.333333321498</v>
      </c>
      <c r="AJ4883" s="33">
        <v>123.8</v>
      </c>
      <c r="AK4883" s="33">
        <f>MIN(CalcoliFV!$AN$7,CalcoliFV!$AO$7+MAX(0,180-AJ4883)+4)</f>
        <v>110</v>
      </c>
    </row>
    <row r="4884" spans="35:37" x14ac:dyDescent="0.3">
      <c r="AI4884" s="32">
        <f t="shared" si="114"/>
        <v>45495.374999988162</v>
      </c>
      <c r="AJ4884" s="33">
        <v>120</v>
      </c>
      <c r="AK4884" s="33">
        <f>MIN(CalcoliFV!$AN$7,CalcoliFV!$AO$7+MAX(0,180-AJ4884)+4)</f>
        <v>110</v>
      </c>
    </row>
    <row r="4885" spans="35:37" x14ac:dyDescent="0.3">
      <c r="AI4885" s="32">
        <f t="shared" si="114"/>
        <v>45495.416666654826</v>
      </c>
      <c r="AJ4885" s="33">
        <v>112.61</v>
      </c>
      <c r="AK4885" s="33">
        <f>MIN(CalcoliFV!$AN$7,CalcoliFV!$AO$7+MAX(0,180-AJ4885)+4)</f>
        <v>110</v>
      </c>
    </row>
    <row r="4886" spans="35:37" x14ac:dyDescent="0.3">
      <c r="AI4886" s="32">
        <f t="shared" si="114"/>
        <v>45495.45833332149</v>
      </c>
      <c r="AJ4886" s="33">
        <v>108.04</v>
      </c>
      <c r="AK4886" s="33">
        <f>MIN(CalcoliFV!$AN$7,CalcoliFV!$AO$7+MAX(0,180-AJ4886)+4)</f>
        <v>110</v>
      </c>
    </row>
    <row r="4887" spans="35:37" x14ac:dyDescent="0.3">
      <c r="AI4887" s="32">
        <f t="shared" si="114"/>
        <v>45495.499999988155</v>
      </c>
      <c r="AJ4887" s="33">
        <v>105.29</v>
      </c>
      <c r="AK4887" s="33">
        <f>MIN(CalcoliFV!$AN$7,CalcoliFV!$AO$7+MAX(0,180-AJ4887)+4)</f>
        <v>110</v>
      </c>
    </row>
    <row r="4888" spans="35:37" x14ac:dyDescent="0.3">
      <c r="AI4888" s="32">
        <f t="shared" si="114"/>
        <v>45495.541666654819</v>
      </c>
      <c r="AJ4888" s="33">
        <v>104.38</v>
      </c>
      <c r="AK4888" s="33">
        <f>MIN(CalcoliFV!$AN$7,CalcoliFV!$AO$7+MAX(0,180-AJ4888)+4)</f>
        <v>110</v>
      </c>
    </row>
    <row r="4889" spans="35:37" x14ac:dyDescent="0.3">
      <c r="AI4889" s="32">
        <f t="shared" si="114"/>
        <v>45495.583333321483</v>
      </c>
      <c r="AJ4889" s="33">
        <v>105.29</v>
      </c>
      <c r="AK4889" s="33">
        <f>MIN(CalcoliFV!$AN$7,CalcoliFV!$AO$7+MAX(0,180-AJ4889)+4)</f>
        <v>110</v>
      </c>
    </row>
    <row r="4890" spans="35:37" x14ac:dyDescent="0.3">
      <c r="AI4890" s="32">
        <f t="shared" si="114"/>
        <v>45495.624999988147</v>
      </c>
      <c r="AJ4890" s="33">
        <v>107.59</v>
      </c>
      <c r="AK4890" s="33">
        <f>MIN(CalcoliFV!$AN$7,CalcoliFV!$AO$7+MAX(0,180-AJ4890)+4)</f>
        <v>110</v>
      </c>
    </row>
    <row r="4891" spans="35:37" x14ac:dyDescent="0.3">
      <c r="AI4891" s="32">
        <f t="shared" si="114"/>
        <v>45495.666666654812</v>
      </c>
      <c r="AJ4891" s="33">
        <v>108.81</v>
      </c>
      <c r="AK4891" s="33">
        <f>MIN(CalcoliFV!$AN$7,CalcoliFV!$AO$7+MAX(0,180-AJ4891)+4)</f>
        <v>110</v>
      </c>
    </row>
    <row r="4892" spans="35:37" x14ac:dyDescent="0.3">
      <c r="AI4892" s="32">
        <f t="shared" si="114"/>
        <v>45495.708333321476</v>
      </c>
      <c r="AJ4892" s="33">
        <v>112.61</v>
      </c>
      <c r="AK4892" s="33">
        <f>MIN(CalcoliFV!$AN$7,CalcoliFV!$AO$7+MAX(0,180-AJ4892)+4)</f>
        <v>110</v>
      </c>
    </row>
    <row r="4893" spans="35:37" x14ac:dyDescent="0.3">
      <c r="AI4893" s="32">
        <f t="shared" si="114"/>
        <v>45495.74999998814</v>
      </c>
      <c r="AJ4893" s="33">
        <v>142.44999999999999</v>
      </c>
      <c r="AK4893" s="33">
        <f>MIN(CalcoliFV!$AN$7,CalcoliFV!$AO$7+MAX(0,180-AJ4893)+4)</f>
        <v>110</v>
      </c>
    </row>
    <row r="4894" spans="35:37" x14ac:dyDescent="0.3">
      <c r="AI4894" s="32">
        <f t="shared" si="114"/>
        <v>45495.791666654804</v>
      </c>
      <c r="AJ4894" s="33">
        <v>180</v>
      </c>
      <c r="AK4894" s="33">
        <f>MIN(CalcoliFV!$AN$7,CalcoliFV!$AO$7+MAX(0,180-AJ4894)+4)</f>
        <v>74</v>
      </c>
    </row>
    <row r="4895" spans="35:37" x14ac:dyDescent="0.3">
      <c r="AI4895" s="32">
        <f t="shared" si="114"/>
        <v>45495.833333321469</v>
      </c>
      <c r="AJ4895" s="33">
        <v>200</v>
      </c>
      <c r="AK4895" s="33">
        <f>MIN(CalcoliFV!$AN$7,CalcoliFV!$AO$7+MAX(0,180-AJ4895)+4)</f>
        <v>74</v>
      </c>
    </row>
    <row r="4896" spans="35:37" x14ac:dyDescent="0.3">
      <c r="AI4896" s="32">
        <f t="shared" si="114"/>
        <v>45495.874999988133</v>
      </c>
      <c r="AJ4896" s="33">
        <v>178.57</v>
      </c>
      <c r="AK4896" s="33">
        <f>MIN(CalcoliFV!$AN$7,CalcoliFV!$AO$7+MAX(0,180-AJ4896)+4)</f>
        <v>75.430000000000007</v>
      </c>
    </row>
    <row r="4897" spans="35:37" x14ac:dyDescent="0.3">
      <c r="AI4897" s="32">
        <f t="shared" si="114"/>
        <v>45495.916666654797</v>
      </c>
      <c r="AJ4897" s="33">
        <v>119.19</v>
      </c>
      <c r="AK4897" s="33">
        <f>MIN(CalcoliFV!$AN$7,CalcoliFV!$AO$7+MAX(0,180-AJ4897)+4)</f>
        <v>110</v>
      </c>
    </row>
    <row r="4898" spans="35:37" x14ac:dyDescent="0.3">
      <c r="AI4898" s="32">
        <f t="shared" si="114"/>
        <v>45495.958333321461</v>
      </c>
      <c r="AJ4898" s="33">
        <v>107.61</v>
      </c>
      <c r="AK4898" s="33">
        <f>MIN(CalcoliFV!$AN$7,CalcoliFV!$AO$7+MAX(0,180-AJ4898)+4)</f>
        <v>110</v>
      </c>
    </row>
    <row r="4899" spans="35:37" x14ac:dyDescent="0.3">
      <c r="AI4899" s="32">
        <f t="shared" si="114"/>
        <v>45495.999999988126</v>
      </c>
      <c r="AJ4899" s="33">
        <v>108</v>
      </c>
      <c r="AK4899" s="33">
        <f>MIN(CalcoliFV!$AN$7,CalcoliFV!$AO$7+MAX(0,180-AJ4899)+4)</f>
        <v>110</v>
      </c>
    </row>
    <row r="4900" spans="35:37" x14ac:dyDescent="0.3">
      <c r="AI4900" s="32">
        <f t="shared" si="114"/>
        <v>45496.04166665479</v>
      </c>
      <c r="AJ4900" s="33">
        <v>105.1</v>
      </c>
      <c r="AK4900" s="33">
        <f>MIN(CalcoliFV!$AN$7,CalcoliFV!$AO$7+MAX(0,180-AJ4900)+4)</f>
        <v>110</v>
      </c>
    </row>
    <row r="4901" spans="35:37" x14ac:dyDescent="0.3">
      <c r="AI4901" s="32">
        <f t="shared" si="114"/>
        <v>45496.083333321454</v>
      </c>
      <c r="AJ4901" s="33">
        <v>102</v>
      </c>
      <c r="AK4901" s="33">
        <f>MIN(CalcoliFV!$AN$7,CalcoliFV!$AO$7+MAX(0,180-AJ4901)+4)</f>
        <v>110</v>
      </c>
    </row>
    <row r="4902" spans="35:37" x14ac:dyDescent="0.3">
      <c r="AI4902" s="32">
        <f t="shared" si="114"/>
        <v>45496.124999988118</v>
      </c>
      <c r="AJ4902" s="33">
        <v>100</v>
      </c>
      <c r="AK4902" s="33">
        <f>MIN(CalcoliFV!$AN$7,CalcoliFV!$AO$7+MAX(0,180-AJ4902)+4)</f>
        <v>110</v>
      </c>
    </row>
    <row r="4903" spans="35:37" x14ac:dyDescent="0.3">
      <c r="AI4903" s="32">
        <f t="shared" si="114"/>
        <v>45496.166666654783</v>
      </c>
      <c r="AJ4903" s="33">
        <v>96.36</v>
      </c>
      <c r="AK4903" s="33">
        <f>MIN(CalcoliFV!$AN$7,CalcoliFV!$AO$7+MAX(0,180-AJ4903)+4)</f>
        <v>110</v>
      </c>
    </row>
    <row r="4904" spans="35:37" x14ac:dyDescent="0.3">
      <c r="AI4904" s="32">
        <f t="shared" si="114"/>
        <v>45496.208333321447</v>
      </c>
      <c r="AJ4904" s="33">
        <v>99.047709999999995</v>
      </c>
      <c r="AK4904" s="33">
        <f>MIN(CalcoliFV!$AN$7,CalcoliFV!$AO$7+MAX(0,180-AJ4904)+4)</f>
        <v>110</v>
      </c>
    </row>
    <row r="4905" spans="35:37" x14ac:dyDescent="0.3">
      <c r="AI4905" s="32">
        <f t="shared" si="114"/>
        <v>45496.249999988111</v>
      </c>
      <c r="AJ4905" s="33">
        <v>105</v>
      </c>
      <c r="AK4905" s="33">
        <f>MIN(CalcoliFV!$AN$7,CalcoliFV!$AO$7+MAX(0,180-AJ4905)+4)</f>
        <v>110</v>
      </c>
    </row>
    <row r="4906" spans="35:37" x14ac:dyDescent="0.3">
      <c r="AI4906" s="32">
        <f t="shared" si="114"/>
        <v>45496.291666654775</v>
      </c>
      <c r="AJ4906" s="33">
        <v>115.43</v>
      </c>
      <c r="AK4906" s="33">
        <f>MIN(CalcoliFV!$AN$7,CalcoliFV!$AO$7+MAX(0,180-AJ4906)+4)</f>
        <v>110</v>
      </c>
    </row>
    <row r="4907" spans="35:37" x14ac:dyDescent="0.3">
      <c r="AI4907" s="32">
        <f t="shared" si="114"/>
        <v>45496.33333332144</v>
      </c>
      <c r="AJ4907" s="33">
        <v>122.5</v>
      </c>
      <c r="AK4907" s="33">
        <f>MIN(CalcoliFV!$AN$7,CalcoliFV!$AO$7+MAX(0,180-AJ4907)+4)</f>
        <v>110</v>
      </c>
    </row>
    <row r="4908" spans="35:37" x14ac:dyDescent="0.3">
      <c r="AI4908" s="32">
        <f t="shared" si="114"/>
        <v>45496.374999988104</v>
      </c>
      <c r="AJ4908" s="33">
        <v>106.77</v>
      </c>
      <c r="AK4908" s="33">
        <f>MIN(CalcoliFV!$AN$7,CalcoliFV!$AO$7+MAX(0,180-AJ4908)+4)</f>
        <v>110</v>
      </c>
    </row>
    <row r="4909" spans="35:37" x14ac:dyDescent="0.3">
      <c r="AI4909" s="32">
        <f t="shared" si="114"/>
        <v>45496.416666654768</v>
      </c>
      <c r="AJ4909" s="33">
        <v>100.8</v>
      </c>
      <c r="AK4909" s="33">
        <f>MIN(CalcoliFV!$AN$7,CalcoliFV!$AO$7+MAX(0,180-AJ4909)+4)</f>
        <v>110</v>
      </c>
    </row>
    <row r="4910" spans="35:37" x14ac:dyDescent="0.3">
      <c r="AI4910" s="32">
        <f t="shared" si="114"/>
        <v>45496.458333321432</v>
      </c>
      <c r="AJ4910" s="33">
        <v>99</v>
      </c>
      <c r="AK4910" s="33">
        <f>MIN(CalcoliFV!$AN$7,CalcoliFV!$AO$7+MAX(0,180-AJ4910)+4)</f>
        <v>110</v>
      </c>
    </row>
    <row r="4911" spans="35:37" x14ac:dyDescent="0.3">
      <c r="AI4911" s="32">
        <f t="shared" si="114"/>
        <v>45496.499999988097</v>
      </c>
      <c r="AJ4911" s="33">
        <v>97.79</v>
      </c>
      <c r="AK4911" s="33">
        <f>MIN(CalcoliFV!$AN$7,CalcoliFV!$AO$7+MAX(0,180-AJ4911)+4)</f>
        <v>110</v>
      </c>
    </row>
    <row r="4912" spans="35:37" x14ac:dyDescent="0.3">
      <c r="AI4912" s="32">
        <f t="shared" si="114"/>
        <v>45496.541666654761</v>
      </c>
      <c r="AJ4912" s="33">
        <v>99.99</v>
      </c>
      <c r="AK4912" s="33">
        <f>MIN(CalcoliFV!$AN$7,CalcoliFV!$AO$7+MAX(0,180-AJ4912)+4)</f>
        <v>110</v>
      </c>
    </row>
    <row r="4913" spans="35:37" x14ac:dyDescent="0.3">
      <c r="AI4913" s="32">
        <f t="shared" si="114"/>
        <v>45496.583333321425</v>
      </c>
      <c r="AJ4913" s="33">
        <v>103.08</v>
      </c>
      <c r="AK4913" s="33">
        <f>MIN(CalcoliFV!$AN$7,CalcoliFV!$AO$7+MAX(0,180-AJ4913)+4)</f>
        <v>110</v>
      </c>
    </row>
    <row r="4914" spans="35:37" x14ac:dyDescent="0.3">
      <c r="AI4914" s="32">
        <f t="shared" si="114"/>
        <v>45496.624999988089</v>
      </c>
      <c r="AJ4914" s="33">
        <v>108.04</v>
      </c>
      <c r="AK4914" s="33">
        <f>MIN(CalcoliFV!$AN$7,CalcoliFV!$AO$7+MAX(0,180-AJ4914)+4)</f>
        <v>110</v>
      </c>
    </row>
    <row r="4915" spans="35:37" x14ac:dyDescent="0.3">
      <c r="AI4915" s="32">
        <f t="shared" si="114"/>
        <v>45496.666666654753</v>
      </c>
      <c r="AJ4915" s="33">
        <v>108.04</v>
      </c>
      <c r="AK4915" s="33">
        <f>MIN(CalcoliFV!$AN$7,CalcoliFV!$AO$7+MAX(0,180-AJ4915)+4)</f>
        <v>110</v>
      </c>
    </row>
    <row r="4916" spans="35:37" x14ac:dyDescent="0.3">
      <c r="AI4916" s="32">
        <f t="shared" si="114"/>
        <v>45496.708333321418</v>
      </c>
      <c r="AJ4916" s="33">
        <v>108.04</v>
      </c>
      <c r="AK4916" s="33">
        <f>MIN(CalcoliFV!$AN$7,CalcoliFV!$AO$7+MAX(0,180-AJ4916)+4)</f>
        <v>110</v>
      </c>
    </row>
    <row r="4917" spans="35:37" x14ac:dyDescent="0.3">
      <c r="AI4917" s="32">
        <f t="shared" si="114"/>
        <v>45496.749999988082</v>
      </c>
      <c r="AJ4917" s="33">
        <v>132.12</v>
      </c>
      <c r="AK4917" s="33">
        <f>MIN(CalcoliFV!$AN$7,CalcoliFV!$AO$7+MAX(0,180-AJ4917)+4)</f>
        <v>110</v>
      </c>
    </row>
    <row r="4918" spans="35:37" x14ac:dyDescent="0.3">
      <c r="AI4918" s="32">
        <f t="shared" si="114"/>
        <v>45496.791666654746</v>
      </c>
      <c r="AJ4918" s="33">
        <v>160</v>
      </c>
      <c r="AK4918" s="33">
        <f>MIN(CalcoliFV!$AN$7,CalcoliFV!$AO$7+MAX(0,180-AJ4918)+4)</f>
        <v>94</v>
      </c>
    </row>
    <row r="4919" spans="35:37" x14ac:dyDescent="0.3">
      <c r="AI4919" s="32">
        <f t="shared" si="114"/>
        <v>45496.83333332141</v>
      </c>
      <c r="AJ4919" s="33">
        <v>199.67</v>
      </c>
      <c r="AK4919" s="33">
        <f>MIN(CalcoliFV!$AN$7,CalcoliFV!$AO$7+MAX(0,180-AJ4919)+4)</f>
        <v>74</v>
      </c>
    </row>
    <row r="4920" spans="35:37" x14ac:dyDescent="0.3">
      <c r="AI4920" s="32">
        <f t="shared" si="114"/>
        <v>45496.874999988075</v>
      </c>
      <c r="AJ4920" s="33">
        <v>169.86753999999999</v>
      </c>
      <c r="AK4920" s="33">
        <f>MIN(CalcoliFV!$AN$7,CalcoliFV!$AO$7+MAX(0,180-AJ4920)+4)</f>
        <v>84.132460000000009</v>
      </c>
    </row>
    <row r="4921" spans="35:37" x14ac:dyDescent="0.3">
      <c r="AI4921" s="32">
        <f t="shared" si="114"/>
        <v>45496.916666654739</v>
      </c>
      <c r="AJ4921" s="33">
        <v>121</v>
      </c>
      <c r="AK4921" s="33">
        <f>MIN(CalcoliFV!$AN$7,CalcoliFV!$AO$7+MAX(0,180-AJ4921)+4)</f>
        <v>110</v>
      </c>
    </row>
    <row r="4922" spans="35:37" x14ac:dyDescent="0.3">
      <c r="AI4922" s="32">
        <f t="shared" si="114"/>
        <v>45496.958333321403</v>
      </c>
      <c r="AJ4922" s="33">
        <v>108.08</v>
      </c>
      <c r="AK4922" s="33">
        <f>MIN(CalcoliFV!$AN$7,CalcoliFV!$AO$7+MAX(0,180-AJ4922)+4)</f>
        <v>110</v>
      </c>
    </row>
    <row r="4923" spans="35:37" x14ac:dyDescent="0.3">
      <c r="AI4923" s="32">
        <f t="shared" si="114"/>
        <v>45496.999999988067</v>
      </c>
      <c r="AJ4923" s="33">
        <v>109.58</v>
      </c>
      <c r="AK4923" s="33">
        <f>MIN(CalcoliFV!$AN$7,CalcoliFV!$AO$7+MAX(0,180-AJ4923)+4)</f>
        <v>110</v>
      </c>
    </row>
    <row r="4924" spans="35:37" x14ac:dyDescent="0.3">
      <c r="AI4924" s="32">
        <f t="shared" si="114"/>
        <v>45497.041666654732</v>
      </c>
      <c r="AJ4924" s="33">
        <v>105</v>
      </c>
      <c r="AK4924" s="33">
        <f>MIN(CalcoliFV!$AN$7,CalcoliFV!$AO$7+MAX(0,180-AJ4924)+4)</f>
        <v>110</v>
      </c>
    </row>
    <row r="4925" spans="35:37" x14ac:dyDescent="0.3">
      <c r="AI4925" s="32">
        <f t="shared" si="114"/>
        <v>45497.083333321396</v>
      </c>
      <c r="AJ4925" s="33">
        <v>103</v>
      </c>
      <c r="AK4925" s="33">
        <f>MIN(CalcoliFV!$AN$7,CalcoliFV!$AO$7+MAX(0,180-AJ4925)+4)</f>
        <v>110</v>
      </c>
    </row>
    <row r="4926" spans="35:37" x14ac:dyDescent="0.3">
      <c r="AI4926" s="32">
        <f t="shared" si="114"/>
        <v>45497.12499998806</v>
      </c>
      <c r="AJ4926" s="33">
        <v>103.07</v>
      </c>
      <c r="AK4926" s="33">
        <f>MIN(CalcoliFV!$AN$7,CalcoliFV!$AO$7+MAX(0,180-AJ4926)+4)</f>
        <v>110</v>
      </c>
    </row>
    <row r="4927" spans="35:37" x14ac:dyDescent="0.3">
      <c r="AI4927" s="32">
        <f t="shared" si="114"/>
        <v>45497.166666654724</v>
      </c>
      <c r="AJ4927" s="33">
        <v>102.84</v>
      </c>
      <c r="AK4927" s="33">
        <f>MIN(CalcoliFV!$AN$7,CalcoliFV!$AO$7+MAX(0,180-AJ4927)+4)</f>
        <v>110</v>
      </c>
    </row>
    <row r="4928" spans="35:37" x14ac:dyDescent="0.3">
      <c r="AI4928" s="32">
        <f t="shared" si="114"/>
        <v>45497.208333321389</v>
      </c>
      <c r="AJ4928" s="33">
        <v>103.98998</v>
      </c>
      <c r="AK4928" s="33">
        <f>MIN(CalcoliFV!$AN$7,CalcoliFV!$AO$7+MAX(0,180-AJ4928)+4)</f>
        <v>110</v>
      </c>
    </row>
    <row r="4929" spans="35:37" x14ac:dyDescent="0.3">
      <c r="AI4929" s="32">
        <f t="shared" si="114"/>
        <v>45497.249999988053</v>
      </c>
      <c r="AJ4929" s="33">
        <v>110.88</v>
      </c>
      <c r="AK4929" s="33">
        <f>MIN(CalcoliFV!$AN$7,CalcoliFV!$AO$7+MAX(0,180-AJ4929)+4)</f>
        <v>110</v>
      </c>
    </row>
    <row r="4930" spans="35:37" x14ac:dyDescent="0.3">
      <c r="AI4930" s="32">
        <f t="shared" si="114"/>
        <v>45497.291666654717</v>
      </c>
      <c r="AJ4930" s="33">
        <v>110.23</v>
      </c>
      <c r="AK4930" s="33">
        <f>MIN(CalcoliFV!$AN$7,CalcoliFV!$AO$7+MAX(0,180-AJ4930)+4)</f>
        <v>110</v>
      </c>
    </row>
    <row r="4931" spans="35:37" x14ac:dyDescent="0.3">
      <c r="AI4931" s="32">
        <f t="shared" si="114"/>
        <v>45497.333333321381</v>
      </c>
      <c r="AJ4931" s="33">
        <v>114.5</v>
      </c>
      <c r="AK4931" s="33">
        <f>MIN(CalcoliFV!$AN$7,CalcoliFV!$AO$7+MAX(0,180-AJ4931)+4)</f>
        <v>110</v>
      </c>
    </row>
    <row r="4932" spans="35:37" x14ac:dyDescent="0.3">
      <c r="AI4932" s="32">
        <f t="shared" si="114"/>
        <v>45497.374999988046</v>
      </c>
      <c r="AJ4932" s="33">
        <v>105</v>
      </c>
      <c r="AK4932" s="33">
        <f>MIN(CalcoliFV!$AN$7,CalcoliFV!$AO$7+MAX(0,180-AJ4932)+4)</f>
        <v>110</v>
      </c>
    </row>
    <row r="4933" spans="35:37" x14ac:dyDescent="0.3">
      <c r="AI4933" s="32">
        <f t="shared" ref="AI4933:AI4996" si="115">AI4932+1/24</f>
        <v>45497.41666665471</v>
      </c>
      <c r="AJ4933" s="33">
        <v>104.81968000000001</v>
      </c>
      <c r="AK4933" s="33">
        <f>MIN(CalcoliFV!$AN$7,CalcoliFV!$AO$7+MAX(0,180-AJ4933)+4)</f>
        <v>110</v>
      </c>
    </row>
    <row r="4934" spans="35:37" x14ac:dyDescent="0.3">
      <c r="AI4934" s="32">
        <f t="shared" si="115"/>
        <v>45497.458333321374</v>
      </c>
      <c r="AJ4934" s="33">
        <v>100.1</v>
      </c>
      <c r="AK4934" s="33">
        <f>MIN(CalcoliFV!$AN$7,CalcoliFV!$AO$7+MAX(0,180-AJ4934)+4)</f>
        <v>110</v>
      </c>
    </row>
    <row r="4935" spans="35:37" x14ac:dyDescent="0.3">
      <c r="AI4935" s="32">
        <f t="shared" si="115"/>
        <v>45497.499999988038</v>
      </c>
      <c r="AJ4935" s="33">
        <v>99</v>
      </c>
      <c r="AK4935" s="33">
        <f>MIN(CalcoliFV!$AN$7,CalcoliFV!$AO$7+MAX(0,180-AJ4935)+4)</f>
        <v>110</v>
      </c>
    </row>
    <row r="4936" spans="35:37" x14ac:dyDescent="0.3">
      <c r="AI4936" s="32">
        <f t="shared" si="115"/>
        <v>45497.541666654703</v>
      </c>
      <c r="AJ4936" s="33">
        <v>100.1</v>
      </c>
      <c r="AK4936" s="33">
        <f>MIN(CalcoliFV!$AN$7,CalcoliFV!$AO$7+MAX(0,180-AJ4936)+4)</f>
        <v>110</v>
      </c>
    </row>
    <row r="4937" spans="35:37" x14ac:dyDescent="0.3">
      <c r="AI4937" s="32">
        <f t="shared" si="115"/>
        <v>45497.583333321367</v>
      </c>
      <c r="AJ4937" s="33">
        <v>103.07</v>
      </c>
      <c r="AK4937" s="33">
        <f>MIN(CalcoliFV!$AN$7,CalcoliFV!$AO$7+MAX(0,180-AJ4937)+4)</f>
        <v>110</v>
      </c>
    </row>
    <row r="4938" spans="35:37" x14ac:dyDescent="0.3">
      <c r="AI4938" s="32">
        <f t="shared" si="115"/>
        <v>45497.624999988031</v>
      </c>
      <c r="AJ4938" s="33">
        <v>103.5</v>
      </c>
      <c r="AK4938" s="33">
        <f>MIN(CalcoliFV!$AN$7,CalcoliFV!$AO$7+MAX(0,180-AJ4938)+4)</f>
        <v>110</v>
      </c>
    </row>
    <row r="4939" spans="35:37" x14ac:dyDescent="0.3">
      <c r="AI4939" s="32">
        <f t="shared" si="115"/>
        <v>45497.666666654695</v>
      </c>
      <c r="AJ4939" s="33">
        <v>104.2</v>
      </c>
      <c r="AK4939" s="33">
        <f>MIN(CalcoliFV!$AN$7,CalcoliFV!$AO$7+MAX(0,180-AJ4939)+4)</f>
        <v>110</v>
      </c>
    </row>
    <row r="4940" spans="35:37" x14ac:dyDescent="0.3">
      <c r="AI4940" s="32">
        <f t="shared" si="115"/>
        <v>45497.70833332136</v>
      </c>
      <c r="AJ4940" s="33">
        <v>105.07</v>
      </c>
      <c r="AK4940" s="33">
        <f>MIN(CalcoliFV!$AN$7,CalcoliFV!$AO$7+MAX(0,180-AJ4940)+4)</f>
        <v>110</v>
      </c>
    </row>
    <row r="4941" spans="35:37" x14ac:dyDescent="0.3">
      <c r="AI4941" s="32">
        <f t="shared" si="115"/>
        <v>45497.749999988024</v>
      </c>
      <c r="AJ4941" s="33">
        <v>111.43989999999999</v>
      </c>
      <c r="AK4941" s="33">
        <f>MIN(CalcoliFV!$AN$7,CalcoliFV!$AO$7+MAX(0,180-AJ4941)+4)</f>
        <v>110</v>
      </c>
    </row>
    <row r="4942" spans="35:37" x14ac:dyDescent="0.3">
      <c r="AI4942" s="32">
        <f t="shared" si="115"/>
        <v>45497.791666654688</v>
      </c>
      <c r="AJ4942" s="33">
        <v>139.79</v>
      </c>
      <c r="AK4942" s="33">
        <f>MIN(CalcoliFV!$AN$7,CalcoliFV!$AO$7+MAX(0,180-AJ4942)+4)</f>
        <v>110</v>
      </c>
    </row>
    <row r="4943" spans="35:37" x14ac:dyDescent="0.3">
      <c r="AI4943" s="32">
        <f t="shared" si="115"/>
        <v>45497.833333321352</v>
      </c>
      <c r="AJ4943" s="33">
        <v>172.66</v>
      </c>
      <c r="AK4943" s="33">
        <f>MIN(CalcoliFV!$AN$7,CalcoliFV!$AO$7+MAX(0,180-AJ4943)+4)</f>
        <v>81.34</v>
      </c>
    </row>
    <row r="4944" spans="35:37" x14ac:dyDescent="0.3">
      <c r="AI4944" s="32">
        <f t="shared" si="115"/>
        <v>45497.874999988016</v>
      </c>
      <c r="AJ4944" s="33">
        <v>154.99</v>
      </c>
      <c r="AK4944" s="33">
        <f>MIN(CalcoliFV!$AN$7,CalcoliFV!$AO$7+MAX(0,180-AJ4944)+4)</f>
        <v>99.009999999999991</v>
      </c>
    </row>
    <row r="4945" spans="35:37" x14ac:dyDescent="0.3">
      <c r="AI4945" s="32">
        <f t="shared" si="115"/>
        <v>45497.916666654681</v>
      </c>
      <c r="AJ4945" s="33">
        <v>115.03</v>
      </c>
      <c r="AK4945" s="33">
        <f>MIN(CalcoliFV!$AN$7,CalcoliFV!$AO$7+MAX(0,180-AJ4945)+4)</f>
        <v>110</v>
      </c>
    </row>
    <row r="4946" spans="35:37" x14ac:dyDescent="0.3">
      <c r="AI4946" s="32">
        <f t="shared" si="115"/>
        <v>45497.958333321345</v>
      </c>
      <c r="AJ4946" s="33">
        <v>105.5</v>
      </c>
      <c r="AK4946" s="33">
        <f>MIN(CalcoliFV!$AN$7,CalcoliFV!$AO$7+MAX(0,180-AJ4946)+4)</f>
        <v>110</v>
      </c>
    </row>
    <row r="4947" spans="35:37" x14ac:dyDescent="0.3">
      <c r="AI4947" s="32">
        <f t="shared" si="115"/>
        <v>45497.999999988009</v>
      </c>
      <c r="AJ4947" s="33">
        <v>116.83</v>
      </c>
      <c r="AK4947" s="33">
        <f>MIN(CalcoliFV!$AN$7,CalcoliFV!$AO$7+MAX(0,180-AJ4947)+4)</f>
        <v>110</v>
      </c>
    </row>
    <row r="4948" spans="35:37" x14ac:dyDescent="0.3">
      <c r="AI4948" s="32">
        <f t="shared" si="115"/>
        <v>45498.041666654673</v>
      </c>
      <c r="AJ4948" s="33">
        <v>108.73</v>
      </c>
      <c r="AK4948" s="33">
        <f>MIN(CalcoliFV!$AN$7,CalcoliFV!$AO$7+MAX(0,180-AJ4948)+4)</f>
        <v>110</v>
      </c>
    </row>
    <row r="4949" spans="35:37" x14ac:dyDescent="0.3">
      <c r="AI4949" s="32">
        <f t="shared" si="115"/>
        <v>45498.083333321338</v>
      </c>
      <c r="AJ4949" s="33">
        <v>114.45</v>
      </c>
      <c r="AK4949" s="33">
        <f>MIN(CalcoliFV!$AN$7,CalcoliFV!$AO$7+MAX(0,180-AJ4949)+4)</f>
        <v>110</v>
      </c>
    </row>
    <row r="4950" spans="35:37" x14ac:dyDescent="0.3">
      <c r="AI4950" s="32">
        <f t="shared" si="115"/>
        <v>45498.124999988002</v>
      </c>
      <c r="AJ4950" s="33">
        <v>104</v>
      </c>
      <c r="AK4950" s="33">
        <f>MIN(CalcoliFV!$AN$7,CalcoliFV!$AO$7+MAX(0,180-AJ4950)+4)</f>
        <v>110</v>
      </c>
    </row>
    <row r="4951" spans="35:37" x14ac:dyDescent="0.3">
      <c r="AI4951" s="32">
        <f t="shared" si="115"/>
        <v>45498.166666654666</v>
      </c>
      <c r="AJ4951" s="33">
        <v>101.7</v>
      </c>
      <c r="AK4951" s="33">
        <f>MIN(CalcoliFV!$AN$7,CalcoliFV!$AO$7+MAX(0,180-AJ4951)+4)</f>
        <v>110</v>
      </c>
    </row>
    <row r="4952" spans="35:37" x14ac:dyDescent="0.3">
      <c r="AI4952" s="32">
        <f t="shared" si="115"/>
        <v>45498.20833332133</v>
      </c>
      <c r="AJ4952" s="33">
        <v>107.5831</v>
      </c>
      <c r="AK4952" s="33">
        <f>MIN(CalcoliFV!$AN$7,CalcoliFV!$AO$7+MAX(0,180-AJ4952)+4)</f>
        <v>110</v>
      </c>
    </row>
    <row r="4953" spans="35:37" x14ac:dyDescent="0.3">
      <c r="AI4953" s="32">
        <f t="shared" si="115"/>
        <v>45498.249999987995</v>
      </c>
      <c r="AJ4953" s="33">
        <v>113.04</v>
      </c>
      <c r="AK4953" s="33">
        <f>MIN(CalcoliFV!$AN$7,CalcoliFV!$AO$7+MAX(0,180-AJ4953)+4)</f>
        <v>110</v>
      </c>
    </row>
    <row r="4954" spans="35:37" x14ac:dyDescent="0.3">
      <c r="AI4954" s="32">
        <f t="shared" si="115"/>
        <v>45498.291666654659</v>
      </c>
      <c r="AJ4954" s="33">
        <v>124.04</v>
      </c>
      <c r="AK4954" s="33">
        <f>MIN(CalcoliFV!$AN$7,CalcoliFV!$AO$7+MAX(0,180-AJ4954)+4)</f>
        <v>110</v>
      </c>
    </row>
    <row r="4955" spans="35:37" x14ac:dyDescent="0.3">
      <c r="AI4955" s="32">
        <f t="shared" si="115"/>
        <v>45498.333333321323</v>
      </c>
      <c r="AJ4955" s="33">
        <v>122.73</v>
      </c>
      <c r="AK4955" s="33">
        <f>MIN(CalcoliFV!$AN$7,CalcoliFV!$AO$7+MAX(0,180-AJ4955)+4)</f>
        <v>110</v>
      </c>
    </row>
    <row r="4956" spans="35:37" x14ac:dyDescent="0.3">
      <c r="AI4956" s="32">
        <f t="shared" si="115"/>
        <v>45498.374999987987</v>
      </c>
      <c r="AJ4956" s="33">
        <v>116</v>
      </c>
      <c r="AK4956" s="33">
        <f>MIN(CalcoliFV!$AN$7,CalcoliFV!$AO$7+MAX(0,180-AJ4956)+4)</f>
        <v>110</v>
      </c>
    </row>
    <row r="4957" spans="35:37" x14ac:dyDescent="0.3">
      <c r="AI4957" s="32">
        <f t="shared" si="115"/>
        <v>45498.416666654652</v>
      </c>
      <c r="AJ4957" s="33">
        <v>116.03</v>
      </c>
      <c r="AK4957" s="33">
        <f>MIN(CalcoliFV!$AN$7,CalcoliFV!$AO$7+MAX(0,180-AJ4957)+4)</f>
        <v>110</v>
      </c>
    </row>
    <row r="4958" spans="35:37" x14ac:dyDescent="0.3">
      <c r="AI4958" s="32">
        <f t="shared" si="115"/>
        <v>45498.458333321316</v>
      </c>
      <c r="AJ4958" s="33">
        <v>109.49</v>
      </c>
      <c r="AK4958" s="33">
        <f>MIN(CalcoliFV!$AN$7,CalcoliFV!$AO$7+MAX(0,180-AJ4958)+4)</f>
        <v>110</v>
      </c>
    </row>
    <row r="4959" spans="35:37" x14ac:dyDescent="0.3">
      <c r="AI4959" s="32">
        <f t="shared" si="115"/>
        <v>45498.49999998798</v>
      </c>
      <c r="AJ4959" s="33">
        <v>100.66296</v>
      </c>
      <c r="AK4959" s="33">
        <f>MIN(CalcoliFV!$AN$7,CalcoliFV!$AO$7+MAX(0,180-AJ4959)+4)</f>
        <v>110</v>
      </c>
    </row>
    <row r="4960" spans="35:37" x14ac:dyDescent="0.3">
      <c r="AI4960" s="32">
        <f t="shared" si="115"/>
        <v>45498.541666654644</v>
      </c>
      <c r="AJ4960" s="33">
        <v>101.7</v>
      </c>
      <c r="AK4960" s="33">
        <f>MIN(CalcoliFV!$AN$7,CalcoliFV!$AO$7+MAX(0,180-AJ4960)+4)</f>
        <v>110</v>
      </c>
    </row>
    <row r="4961" spans="35:37" x14ac:dyDescent="0.3">
      <c r="AI4961" s="32">
        <f t="shared" si="115"/>
        <v>45498.583333321309</v>
      </c>
      <c r="AJ4961" s="33">
        <v>105</v>
      </c>
      <c r="AK4961" s="33">
        <f>MIN(CalcoliFV!$AN$7,CalcoliFV!$AO$7+MAX(0,180-AJ4961)+4)</f>
        <v>110</v>
      </c>
    </row>
    <row r="4962" spans="35:37" x14ac:dyDescent="0.3">
      <c r="AI4962" s="32">
        <f t="shared" si="115"/>
        <v>45498.624999987973</v>
      </c>
      <c r="AJ4962" s="33">
        <v>107.42</v>
      </c>
      <c r="AK4962" s="33">
        <f>MIN(CalcoliFV!$AN$7,CalcoliFV!$AO$7+MAX(0,180-AJ4962)+4)</f>
        <v>110</v>
      </c>
    </row>
    <row r="4963" spans="35:37" x14ac:dyDescent="0.3">
      <c r="AI4963" s="32">
        <f t="shared" si="115"/>
        <v>45498.666666654637</v>
      </c>
      <c r="AJ4963" s="33">
        <v>108.59</v>
      </c>
      <c r="AK4963" s="33">
        <f>MIN(CalcoliFV!$AN$7,CalcoliFV!$AO$7+MAX(0,180-AJ4963)+4)</f>
        <v>110</v>
      </c>
    </row>
    <row r="4964" spans="35:37" x14ac:dyDescent="0.3">
      <c r="AI4964" s="32">
        <f t="shared" si="115"/>
        <v>45498.708333321301</v>
      </c>
      <c r="AJ4964" s="33">
        <v>108.54</v>
      </c>
      <c r="AK4964" s="33">
        <f>MIN(CalcoliFV!$AN$7,CalcoliFV!$AO$7+MAX(0,180-AJ4964)+4)</f>
        <v>110</v>
      </c>
    </row>
    <row r="4965" spans="35:37" x14ac:dyDescent="0.3">
      <c r="AI4965" s="32">
        <f t="shared" si="115"/>
        <v>45498.749999987966</v>
      </c>
      <c r="AJ4965" s="33">
        <v>129.04</v>
      </c>
      <c r="AK4965" s="33">
        <f>MIN(CalcoliFV!$AN$7,CalcoliFV!$AO$7+MAX(0,180-AJ4965)+4)</f>
        <v>110</v>
      </c>
    </row>
    <row r="4966" spans="35:37" x14ac:dyDescent="0.3">
      <c r="AI4966" s="32">
        <f t="shared" si="115"/>
        <v>45498.79166665463</v>
      </c>
      <c r="AJ4966" s="33">
        <v>187.15</v>
      </c>
      <c r="AK4966" s="33">
        <f>MIN(CalcoliFV!$AN$7,CalcoliFV!$AO$7+MAX(0,180-AJ4966)+4)</f>
        <v>74</v>
      </c>
    </row>
    <row r="4967" spans="35:37" x14ac:dyDescent="0.3">
      <c r="AI4967" s="32">
        <f t="shared" si="115"/>
        <v>45498.833333321294</v>
      </c>
      <c r="AJ4967" s="33">
        <v>210</v>
      </c>
      <c r="AK4967" s="33">
        <f>MIN(CalcoliFV!$AN$7,CalcoliFV!$AO$7+MAX(0,180-AJ4967)+4)</f>
        <v>74</v>
      </c>
    </row>
    <row r="4968" spans="35:37" x14ac:dyDescent="0.3">
      <c r="AI4968" s="32">
        <f t="shared" si="115"/>
        <v>45498.874999987958</v>
      </c>
      <c r="AJ4968" s="33">
        <v>195</v>
      </c>
      <c r="AK4968" s="33">
        <f>MIN(CalcoliFV!$AN$7,CalcoliFV!$AO$7+MAX(0,180-AJ4968)+4)</f>
        <v>74</v>
      </c>
    </row>
    <row r="4969" spans="35:37" x14ac:dyDescent="0.3">
      <c r="AI4969" s="32">
        <f t="shared" si="115"/>
        <v>45498.916666654623</v>
      </c>
      <c r="AJ4969" s="33">
        <v>138.36453</v>
      </c>
      <c r="AK4969" s="33">
        <f>MIN(CalcoliFV!$AN$7,CalcoliFV!$AO$7+MAX(0,180-AJ4969)+4)</f>
        <v>110</v>
      </c>
    </row>
    <row r="4970" spans="35:37" x14ac:dyDescent="0.3">
      <c r="AI4970" s="32">
        <f t="shared" si="115"/>
        <v>45498.958333321287</v>
      </c>
      <c r="AJ4970" s="33">
        <v>116.38453</v>
      </c>
      <c r="AK4970" s="33">
        <f>MIN(CalcoliFV!$AN$7,CalcoliFV!$AO$7+MAX(0,180-AJ4970)+4)</f>
        <v>110</v>
      </c>
    </row>
    <row r="4971" spans="35:37" x14ac:dyDescent="0.3">
      <c r="AI4971" s="32">
        <f t="shared" si="115"/>
        <v>45498.999999987951</v>
      </c>
      <c r="AJ4971" s="33">
        <v>113</v>
      </c>
      <c r="AK4971" s="33">
        <f>MIN(CalcoliFV!$AN$7,CalcoliFV!$AO$7+MAX(0,180-AJ4971)+4)</f>
        <v>110</v>
      </c>
    </row>
    <row r="4972" spans="35:37" x14ac:dyDescent="0.3">
      <c r="AI4972" s="32">
        <f t="shared" si="115"/>
        <v>45499.041666654615</v>
      </c>
      <c r="AJ4972" s="33">
        <v>111.3</v>
      </c>
      <c r="AK4972" s="33">
        <f>MIN(CalcoliFV!$AN$7,CalcoliFV!$AO$7+MAX(0,180-AJ4972)+4)</f>
        <v>110</v>
      </c>
    </row>
    <row r="4973" spans="35:37" x14ac:dyDescent="0.3">
      <c r="AI4973" s="32">
        <f t="shared" si="115"/>
        <v>45499.083333321279</v>
      </c>
      <c r="AJ4973" s="33">
        <v>106.15</v>
      </c>
      <c r="AK4973" s="33">
        <f>MIN(CalcoliFV!$AN$7,CalcoliFV!$AO$7+MAX(0,180-AJ4973)+4)</f>
        <v>110</v>
      </c>
    </row>
    <row r="4974" spans="35:37" x14ac:dyDescent="0.3">
      <c r="AI4974" s="32">
        <f t="shared" si="115"/>
        <v>45499.124999987944</v>
      </c>
      <c r="AJ4974" s="33">
        <v>105</v>
      </c>
      <c r="AK4974" s="33">
        <f>MIN(CalcoliFV!$AN$7,CalcoliFV!$AO$7+MAX(0,180-AJ4974)+4)</f>
        <v>110</v>
      </c>
    </row>
    <row r="4975" spans="35:37" x14ac:dyDescent="0.3">
      <c r="AI4975" s="32">
        <f t="shared" si="115"/>
        <v>45499.166666654608</v>
      </c>
      <c r="AJ4975" s="33">
        <v>105</v>
      </c>
      <c r="AK4975" s="33">
        <f>MIN(CalcoliFV!$AN$7,CalcoliFV!$AO$7+MAX(0,180-AJ4975)+4)</f>
        <v>110</v>
      </c>
    </row>
    <row r="4976" spans="35:37" x14ac:dyDescent="0.3">
      <c r="AI4976" s="32">
        <f t="shared" si="115"/>
        <v>45499.208333321272</v>
      </c>
      <c r="AJ4976" s="33">
        <v>105.11</v>
      </c>
      <c r="AK4976" s="33">
        <f>MIN(CalcoliFV!$AN$7,CalcoliFV!$AO$7+MAX(0,180-AJ4976)+4)</f>
        <v>110</v>
      </c>
    </row>
    <row r="4977" spans="35:37" x14ac:dyDescent="0.3">
      <c r="AI4977" s="32">
        <f t="shared" si="115"/>
        <v>45499.249999987936</v>
      </c>
      <c r="AJ4977" s="33">
        <v>110.11</v>
      </c>
      <c r="AK4977" s="33">
        <f>MIN(CalcoliFV!$AN$7,CalcoliFV!$AO$7+MAX(0,180-AJ4977)+4)</f>
        <v>110</v>
      </c>
    </row>
    <row r="4978" spans="35:37" x14ac:dyDescent="0.3">
      <c r="AI4978" s="32">
        <f t="shared" si="115"/>
        <v>45499.291666654601</v>
      </c>
      <c r="AJ4978" s="33">
        <v>120</v>
      </c>
      <c r="AK4978" s="33">
        <f>MIN(CalcoliFV!$AN$7,CalcoliFV!$AO$7+MAX(0,180-AJ4978)+4)</f>
        <v>110</v>
      </c>
    </row>
    <row r="4979" spans="35:37" x14ac:dyDescent="0.3">
      <c r="AI4979" s="32">
        <f t="shared" si="115"/>
        <v>45499.333333321265</v>
      </c>
      <c r="AJ4979" s="33">
        <v>128.46</v>
      </c>
      <c r="AK4979" s="33">
        <f>MIN(CalcoliFV!$AN$7,CalcoliFV!$AO$7+MAX(0,180-AJ4979)+4)</f>
        <v>110</v>
      </c>
    </row>
    <row r="4980" spans="35:37" x14ac:dyDescent="0.3">
      <c r="AI4980" s="32">
        <f t="shared" si="115"/>
        <v>45499.374999987929</v>
      </c>
      <c r="AJ4980" s="33">
        <v>123.15</v>
      </c>
      <c r="AK4980" s="33">
        <f>MIN(CalcoliFV!$AN$7,CalcoliFV!$AO$7+MAX(0,180-AJ4980)+4)</f>
        <v>110</v>
      </c>
    </row>
    <row r="4981" spans="35:37" x14ac:dyDescent="0.3">
      <c r="AI4981" s="32">
        <f t="shared" si="115"/>
        <v>45499.416666654593</v>
      </c>
      <c r="AJ4981" s="33">
        <v>117.22</v>
      </c>
      <c r="AK4981" s="33">
        <f>MIN(CalcoliFV!$AN$7,CalcoliFV!$AO$7+MAX(0,180-AJ4981)+4)</f>
        <v>110</v>
      </c>
    </row>
    <row r="4982" spans="35:37" x14ac:dyDescent="0.3">
      <c r="AI4982" s="32">
        <f t="shared" si="115"/>
        <v>45499.458333321258</v>
      </c>
      <c r="AJ4982" s="33">
        <v>115</v>
      </c>
      <c r="AK4982" s="33">
        <f>MIN(CalcoliFV!$AN$7,CalcoliFV!$AO$7+MAX(0,180-AJ4982)+4)</f>
        <v>110</v>
      </c>
    </row>
    <row r="4983" spans="35:37" x14ac:dyDescent="0.3">
      <c r="AI4983" s="32">
        <f t="shared" si="115"/>
        <v>45499.499999987922</v>
      </c>
      <c r="AJ4983" s="33">
        <v>106.3</v>
      </c>
      <c r="AK4983" s="33">
        <f>MIN(CalcoliFV!$AN$7,CalcoliFV!$AO$7+MAX(0,180-AJ4983)+4)</f>
        <v>110</v>
      </c>
    </row>
    <row r="4984" spans="35:37" x14ac:dyDescent="0.3">
      <c r="AI4984" s="32">
        <f t="shared" si="115"/>
        <v>45499.541666654586</v>
      </c>
      <c r="AJ4984" s="33">
        <v>108.14</v>
      </c>
      <c r="AK4984" s="33">
        <f>MIN(CalcoliFV!$AN$7,CalcoliFV!$AO$7+MAX(0,180-AJ4984)+4)</f>
        <v>110</v>
      </c>
    </row>
    <row r="4985" spans="35:37" x14ac:dyDescent="0.3">
      <c r="AI4985" s="32">
        <f t="shared" si="115"/>
        <v>45499.58333332125</v>
      </c>
      <c r="AJ4985" s="33">
        <v>113.46</v>
      </c>
      <c r="AK4985" s="33">
        <f>MIN(CalcoliFV!$AN$7,CalcoliFV!$AO$7+MAX(0,180-AJ4985)+4)</f>
        <v>110</v>
      </c>
    </row>
    <row r="4986" spans="35:37" x14ac:dyDescent="0.3">
      <c r="AI4986" s="32">
        <f t="shared" si="115"/>
        <v>45499.624999987915</v>
      </c>
      <c r="AJ4986" s="33">
        <v>110.9</v>
      </c>
      <c r="AK4986" s="33">
        <f>MIN(CalcoliFV!$AN$7,CalcoliFV!$AO$7+MAX(0,180-AJ4986)+4)</f>
        <v>110</v>
      </c>
    </row>
    <row r="4987" spans="35:37" x14ac:dyDescent="0.3">
      <c r="AI4987" s="32">
        <f t="shared" si="115"/>
        <v>45499.666666654579</v>
      </c>
      <c r="AJ4987" s="33">
        <v>108.14</v>
      </c>
      <c r="AK4987" s="33">
        <f>MIN(CalcoliFV!$AN$7,CalcoliFV!$AO$7+MAX(0,180-AJ4987)+4)</f>
        <v>110</v>
      </c>
    </row>
    <row r="4988" spans="35:37" x14ac:dyDescent="0.3">
      <c r="AI4988" s="32">
        <f t="shared" si="115"/>
        <v>45499.708333321243</v>
      </c>
      <c r="AJ4988" s="33">
        <v>107.24</v>
      </c>
      <c r="AK4988" s="33">
        <f>MIN(CalcoliFV!$AN$7,CalcoliFV!$AO$7+MAX(0,180-AJ4988)+4)</f>
        <v>110</v>
      </c>
    </row>
    <row r="4989" spans="35:37" x14ac:dyDescent="0.3">
      <c r="AI4989" s="32">
        <f t="shared" si="115"/>
        <v>45499.749999987907</v>
      </c>
      <c r="AJ4989" s="33">
        <v>127.58749</v>
      </c>
      <c r="AK4989" s="33">
        <f>MIN(CalcoliFV!$AN$7,CalcoliFV!$AO$7+MAX(0,180-AJ4989)+4)</f>
        <v>110</v>
      </c>
    </row>
    <row r="4990" spans="35:37" x14ac:dyDescent="0.3">
      <c r="AI4990" s="32">
        <f t="shared" si="115"/>
        <v>45499.791666654572</v>
      </c>
      <c r="AJ4990" s="33">
        <v>190.21579</v>
      </c>
      <c r="AK4990" s="33">
        <f>MIN(CalcoliFV!$AN$7,CalcoliFV!$AO$7+MAX(0,180-AJ4990)+4)</f>
        <v>74</v>
      </c>
    </row>
    <row r="4991" spans="35:37" x14ac:dyDescent="0.3">
      <c r="AI4991" s="32">
        <f t="shared" si="115"/>
        <v>45499.833333321236</v>
      </c>
      <c r="AJ4991" s="33">
        <v>218.2</v>
      </c>
      <c r="AK4991" s="33">
        <f>MIN(CalcoliFV!$AN$7,CalcoliFV!$AO$7+MAX(0,180-AJ4991)+4)</f>
        <v>74</v>
      </c>
    </row>
    <row r="4992" spans="35:37" x14ac:dyDescent="0.3">
      <c r="AI4992" s="32">
        <f t="shared" si="115"/>
        <v>45499.8749999879</v>
      </c>
      <c r="AJ4992" s="33">
        <v>184.7</v>
      </c>
      <c r="AK4992" s="33">
        <f>MIN(CalcoliFV!$AN$7,CalcoliFV!$AO$7+MAX(0,180-AJ4992)+4)</f>
        <v>74</v>
      </c>
    </row>
    <row r="4993" spans="35:37" x14ac:dyDescent="0.3">
      <c r="AI4993" s="32">
        <f t="shared" si="115"/>
        <v>45499.916666654564</v>
      </c>
      <c r="AJ4993" s="33">
        <v>140.42268000000001</v>
      </c>
      <c r="AK4993" s="33">
        <f>MIN(CalcoliFV!$AN$7,CalcoliFV!$AO$7+MAX(0,180-AJ4993)+4)</f>
        <v>110</v>
      </c>
    </row>
    <row r="4994" spans="35:37" x14ac:dyDescent="0.3">
      <c r="AI4994" s="32">
        <f t="shared" si="115"/>
        <v>45499.958333321229</v>
      </c>
      <c r="AJ4994" s="33">
        <v>121.22</v>
      </c>
      <c r="AK4994" s="33">
        <f>MIN(CalcoliFV!$AN$7,CalcoliFV!$AO$7+MAX(0,180-AJ4994)+4)</f>
        <v>110</v>
      </c>
    </row>
    <row r="4995" spans="35:37" x14ac:dyDescent="0.3">
      <c r="AI4995" s="32">
        <f t="shared" si="115"/>
        <v>45499.999999987893</v>
      </c>
      <c r="AJ4995" s="33">
        <v>109.81</v>
      </c>
      <c r="AK4995" s="33">
        <f>MIN(CalcoliFV!$AN$7,CalcoliFV!$AO$7+MAX(0,180-AJ4995)+4)</f>
        <v>110</v>
      </c>
    </row>
    <row r="4996" spans="35:37" x14ac:dyDescent="0.3">
      <c r="AI4996" s="32">
        <f t="shared" si="115"/>
        <v>45500.041666654557</v>
      </c>
      <c r="AJ4996" s="33">
        <v>110.76</v>
      </c>
      <c r="AK4996" s="33">
        <f>MIN(CalcoliFV!$AN$7,CalcoliFV!$AO$7+MAX(0,180-AJ4996)+4)</f>
        <v>110</v>
      </c>
    </row>
    <row r="4997" spans="35:37" x14ac:dyDescent="0.3">
      <c r="AI4997" s="32">
        <f t="shared" ref="AI4997:AI5060" si="116">AI4996+1/24</f>
        <v>45500.083333321221</v>
      </c>
      <c r="AJ4997" s="33">
        <v>106.2</v>
      </c>
      <c r="AK4997" s="33">
        <f>MIN(CalcoliFV!$AN$7,CalcoliFV!$AO$7+MAX(0,180-AJ4997)+4)</f>
        <v>110</v>
      </c>
    </row>
    <row r="4998" spans="35:37" x14ac:dyDescent="0.3">
      <c r="AI4998" s="32">
        <f t="shared" si="116"/>
        <v>45500.124999987886</v>
      </c>
      <c r="AJ4998" s="33">
        <v>105.67</v>
      </c>
      <c r="AK4998" s="33">
        <f>MIN(CalcoliFV!$AN$7,CalcoliFV!$AO$7+MAX(0,180-AJ4998)+4)</f>
        <v>110</v>
      </c>
    </row>
    <row r="4999" spans="35:37" x14ac:dyDescent="0.3">
      <c r="AI4999" s="32">
        <f t="shared" si="116"/>
        <v>45500.16666665455</v>
      </c>
      <c r="AJ4999" s="33">
        <v>104.8</v>
      </c>
      <c r="AK4999" s="33">
        <f>MIN(CalcoliFV!$AN$7,CalcoliFV!$AO$7+MAX(0,180-AJ4999)+4)</f>
        <v>110</v>
      </c>
    </row>
    <row r="5000" spans="35:37" x14ac:dyDescent="0.3">
      <c r="AI5000" s="32">
        <f t="shared" si="116"/>
        <v>45500.208333321214</v>
      </c>
      <c r="AJ5000" s="33">
        <v>103</v>
      </c>
      <c r="AK5000" s="33">
        <f>MIN(CalcoliFV!$AN$7,CalcoliFV!$AO$7+MAX(0,180-AJ5000)+4)</f>
        <v>110</v>
      </c>
    </row>
    <row r="5001" spans="35:37" x14ac:dyDescent="0.3">
      <c r="AI5001" s="32">
        <f t="shared" si="116"/>
        <v>45500.249999987878</v>
      </c>
      <c r="AJ5001" s="33">
        <v>103</v>
      </c>
      <c r="AK5001" s="33">
        <f>MIN(CalcoliFV!$AN$7,CalcoliFV!$AO$7+MAX(0,180-AJ5001)+4)</f>
        <v>110</v>
      </c>
    </row>
    <row r="5002" spans="35:37" x14ac:dyDescent="0.3">
      <c r="AI5002" s="32">
        <f t="shared" si="116"/>
        <v>45500.291666654542</v>
      </c>
      <c r="AJ5002" s="33">
        <v>103</v>
      </c>
      <c r="AK5002" s="33">
        <f>MIN(CalcoliFV!$AN$7,CalcoliFV!$AO$7+MAX(0,180-AJ5002)+4)</f>
        <v>110</v>
      </c>
    </row>
    <row r="5003" spans="35:37" x14ac:dyDescent="0.3">
      <c r="AI5003" s="32">
        <f t="shared" si="116"/>
        <v>45500.333333321207</v>
      </c>
      <c r="AJ5003" s="33">
        <v>102.83</v>
      </c>
      <c r="AK5003" s="33">
        <f>MIN(CalcoliFV!$AN$7,CalcoliFV!$AO$7+MAX(0,180-AJ5003)+4)</f>
        <v>110</v>
      </c>
    </row>
    <row r="5004" spans="35:37" x14ac:dyDescent="0.3">
      <c r="AI5004" s="32">
        <f t="shared" si="116"/>
        <v>45500.374999987871</v>
      </c>
      <c r="AJ5004" s="33">
        <v>102.16</v>
      </c>
      <c r="AK5004" s="33">
        <f>MIN(CalcoliFV!$AN$7,CalcoliFV!$AO$7+MAX(0,180-AJ5004)+4)</f>
        <v>110</v>
      </c>
    </row>
    <row r="5005" spans="35:37" x14ac:dyDescent="0.3">
      <c r="AI5005" s="32">
        <f t="shared" si="116"/>
        <v>45500.416666654535</v>
      </c>
      <c r="AJ5005" s="33">
        <v>97.15</v>
      </c>
      <c r="AK5005" s="33">
        <f>MIN(CalcoliFV!$AN$7,CalcoliFV!$AO$7+MAX(0,180-AJ5005)+4)</f>
        <v>110</v>
      </c>
    </row>
    <row r="5006" spans="35:37" x14ac:dyDescent="0.3">
      <c r="AI5006" s="32">
        <f t="shared" si="116"/>
        <v>45500.458333321199</v>
      </c>
      <c r="AJ5006" s="33">
        <v>91.13</v>
      </c>
      <c r="AK5006" s="33">
        <f>MIN(CalcoliFV!$AN$7,CalcoliFV!$AO$7+MAX(0,180-AJ5006)+4)</f>
        <v>110</v>
      </c>
    </row>
    <row r="5007" spans="35:37" x14ac:dyDescent="0.3">
      <c r="AI5007" s="32">
        <f t="shared" si="116"/>
        <v>45500.499999987864</v>
      </c>
      <c r="AJ5007" s="33">
        <v>92.34</v>
      </c>
      <c r="AK5007" s="33">
        <f>MIN(CalcoliFV!$AN$7,CalcoliFV!$AO$7+MAX(0,180-AJ5007)+4)</f>
        <v>110</v>
      </c>
    </row>
    <row r="5008" spans="35:37" x14ac:dyDescent="0.3">
      <c r="AI5008" s="32">
        <f t="shared" si="116"/>
        <v>45500.541666654528</v>
      </c>
      <c r="AJ5008" s="33">
        <v>92.06</v>
      </c>
      <c r="AK5008" s="33">
        <f>MIN(CalcoliFV!$AN$7,CalcoliFV!$AO$7+MAX(0,180-AJ5008)+4)</f>
        <v>110</v>
      </c>
    </row>
    <row r="5009" spans="35:37" x14ac:dyDescent="0.3">
      <c r="AI5009" s="32">
        <f t="shared" si="116"/>
        <v>45500.583333321192</v>
      </c>
      <c r="AJ5009" s="33">
        <v>87.6</v>
      </c>
      <c r="AK5009" s="33">
        <f>MIN(CalcoliFV!$AN$7,CalcoliFV!$AO$7+MAX(0,180-AJ5009)+4)</f>
        <v>110</v>
      </c>
    </row>
    <row r="5010" spans="35:37" x14ac:dyDescent="0.3">
      <c r="AI5010" s="32">
        <f t="shared" si="116"/>
        <v>45500.624999987856</v>
      </c>
      <c r="AJ5010" s="33">
        <v>92.35</v>
      </c>
      <c r="AK5010" s="33">
        <f>MIN(CalcoliFV!$AN$7,CalcoliFV!$AO$7+MAX(0,180-AJ5010)+4)</f>
        <v>110</v>
      </c>
    </row>
    <row r="5011" spans="35:37" x14ac:dyDescent="0.3">
      <c r="AI5011" s="32">
        <f t="shared" si="116"/>
        <v>45500.666666654521</v>
      </c>
      <c r="AJ5011" s="33">
        <v>102.98</v>
      </c>
      <c r="AK5011" s="33">
        <f>MIN(CalcoliFV!$AN$7,CalcoliFV!$AO$7+MAX(0,180-AJ5011)+4)</f>
        <v>110</v>
      </c>
    </row>
    <row r="5012" spans="35:37" x14ac:dyDescent="0.3">
      <c r="AI5012" s="32">
        <f t="shared" si="116"/>
        <v>45500.708333321185</v>
      </c>
      <c r="AJ5012" s="33">
        <v>105</v>
      </c>
      <c r="AK5012" s="33">
        <f>MIN(CalcoliFV!$AN$7,CalcoliFV!$AO$7+MAX(0,180-AJ5012)+4)</f>
        <v>110</v>
      </c>
    </row>
    <row r="5013" spans="35:37" x14ac:dyDescent="0.3">
      <c r="AI5013" s="32">
        <f t="shared" si="116"/>
        <v>45500.749999987849</v>
      </c>
      <c r="AJ5013" s="33">
        <v>110.66</v>
      </c>
      <c r="AK5013" s="33">
        <f>MIN(CalcoliFV!$AN$7,CalcoliFV!$AO$7+MAX(0,180-AJ5013)+4)</f>
        <v>110</v>
      </c>
    </row>
    <row r="5014" spans="35:37" x14ac:dyDescent="0.3">
      <c r="AI5014" s="32">
        <f t="shared" si="116"/>
        <v>45500.791666654513</v>
      </c>
      <c r="AJ5014" s="33">
        <v>160.03219999999999</v>
      </c>
      <c r="AK5014" s="33">
        <f>MIN(CalcoliFV!$AN$7,CalcoliFV!$AO$7+MAX(0,180-AJ5014)+4)</f>
        <v>93.967800000000011</v>
      </c>
    </row>
    <row r="5015" spans="35:37" x14ac:dyDescent="0.3">
      <c r="AI5015" s="32">
        <f t="shared" si="116"/>
        <v>45500.833333321178</v>
      </c>
      <c r="AJ5015" s="33">
        <v>185</v>
      </c>
      <c r="AK5015" s="33">
        <f>MIN(CalcoliFV!$AN$7,CalcoliFV!$AO$7+MAX(0,180-AJ5015)+4)</f>
        <v>74</v>
      </c>
    </row>
    <row r="5016" spans="35:37" x14ac:dyDescent="0.3">
      <c r="AI5016" s="32">
        <f t="shared" si="116"/>
        <v>45500.874999987842</v>
      </c>
      <c r="AJ5016" s="33">
        <v>165.73</v>
      </c>
      <c r="AK5016" s="33">
        <f>MIN(CalcoliFV!$AN$7,CalcoliFV!$AO$7+MAX(0,180-AJ5016)+4)</f>
        <v>88.27000000000001</v>
      </c>
    </row>
    <row r="5017" spans="35:37" x14ac:dyDescent="0.3">
      <c r="AI5017" s="32">
        <f t="shared" si="116"/>
        <v>45500.916666654506</v>
      </c>
      <c r="AJ5017" s="33">
        <v>123.71</v>
      </c>
      <c r="AK5017" s="33">
        <f>MIN(CalcoliFV!$AN$7,CalcoliFV!$AO$7+MAX(0,180-AJ5017)+4)</f>
        <v>110</v>
      </c>
    </row>
    <row r="5018" spans="35:37" x14ac:dyDescent="0.3">
      <c r="AI5018" s="32">
        <f t="shared" si="116"/>
        <v>45500.95833332117</v>
      </c>
      <c r="AJ5018" s="33">
        <v>106.36035</v>
      </c>
      <c r="AK5018" s="33">
        <f>MIN(CalcoliFV!$AN$7,CalcoliFV!$AO$7+MAX(0,180-AJ5018)+4)</f>
        <v>110</v>
      </c>
    </row>
    <row r="5019" spans="35:37" x14ac:dyDescent="0.3">
      <c r="AI5019" s="32">
        <f t="shared" si="116"/>
        <v>45500.999999987835</v>
      </c>
      <c r="AJ5019" s="33">
        <v>119.39156</v>
      </c>
      <c r="AK5019" s="33">
        <f>MIN(CalcoliFV!$AN$7,CalcoliFV!$AO$7+MAX(0,180-AJ5019)+4)</f>
        <v>110</v>
      </c>
    </row>
    <row r="5020" spans="35:37" x14ac:dyDescent="0.3">
      <c r="AI5020" s="32">
        <f t="shared" si="116"/>
        <v>45501.041666654499</v>
      </c>
      <c r="AJ5020" s="33">
        <v>110.65</v>
      </c>
      <c r="AK5020" s="33">
        <f>MIN(CalcoliFV!$AN$7,CalcoliFV!$AO$7+MAX(0,180-AJ5020)+4)</f>
        <v>110</v>
      </c>
    </row>
    <row r="5021" spans="35:37" x14ac:dyDescent="0.3">
      <c r="AI5021" s="32">
        <f t="shared" si="116"/>
        <v>45501.083333321163</v>
      </c>
      <c r="AJ5021" s="33">
        <v>109.65</v>
      </c>
      <c r="AK5021" s="33">
        <f>MIN(CalcoliFV!$AN$7,CalcoliFV!$AO$7+MAX(0,180-AJ5021)+4)</f>
        <v>110</v>
      </c>
    </row>
    <row r="5022" spans="35:37" x14ac:dyDescent="0.3">
      <c r="AI5022" s="32">
        <f t="shared" si="116"/>
        <v>45501.124999987827</v>
      </c>
      <c r="AJ5022" s="33">
        <v>109.55</v>
      </c>
      <c r="AK5022" s="33">
        <f>MIN(CalcoliFV!$AN$7,CalcoliFV!$AO$7+MAX(0,180-AJ5022)+4)</f>
        <v>110</v>
      </c>
    </row>
    <row r="5023" spans="35:37" x14ac:dyDescent="0.3">
      <c r="AI5023" s="32">
        <f t="shared" si="116"/>
        <v>45501.166666654492</v>
      </c>
      <c r="AJ5023" s="33">
        <v>109.5</v>
      </c>
      <c r="AK5023" s="33">
        <f>MIN(CalcoliFV!$AN$7,CalcoliFV!$AO$7+MAX(0,180-AJ5023)+4)</f>
        <v>110</v>
      </c>
    </row>
    <row r="5024" spans="35:37" x14ac:dyDescent="0.3">
      <c r="AI5024" s="32">
        <f t="shared" si="116"/>
        <v>45501.208333321156</v>
      </c>
      <c r="AJ5024" s="33">
        <v>109.5</v>
      </c>
      <c r="AK5024" s="33">
        <f>MIN(CalcoliFV!$AN$7,CalcoliFV!$AO$7+MAX(0,180-AJ5024)+4)</f>
        <v>110</v>
      </c>
    </row>
    <row r="5025" spans="35:37" x14ac:dyDescent="0.3">
      <c r="AI5025" s="32">
        <f t="shared" si="116"/>
        <v>45501.24999998782</v>
      </c>
      <c r="AJ5025" s="33">
        <v>109</v>
      </c>
      <c r="AK5025" s="33">
        <f>MIN(CalcoliFV!$AN$7,CalcoliFV!$AO$7+MAX(0,180-AJ5025)+4)</f>
        <v>110</v>
      </c>
    </row>
    <row r="5026" spans="35:37" x14ac:dyDescent="0.3">
      <c r="AI5026" s="32">
        <f t="shared" si="116"/>
        <v>45501.291666654484</v>
      </c>
      <c r="AJ5026" s="33">
        <v>103.3</v>
      </c>
      <c r="AK5026" s="33">
        <f>MIN(CalcoliFV!$AN$7,CalcoliFV!$AO$7+MAX(0,180-AJ5026)+4)</f>
        <v>110</v>
      </c>
    </row>
    <row r="5027" spans="35:37" x14ac:dyDescent="0.3">
      <c r="AI5027" s="32">
        <f t="shared" si="116"/>
        <v>45501.333333321149</v>
      </c>
      <c r="AJ5027" s="33">
        <v>105.9</v>
      </c>
      <c r="AK5027" s="33">
        <f>MIN(CalcoliFV!$AN$7,CalcoliFV!$AO$7+MAX(0,180-AJ5027)+4)</f>
        <v>110</v>
      </c>
    </row>
    <row r="5028" spans="35:37" x14ac:dyDescent="0.3">
      <c r="AI5028" s="32">
        <f t="shared" si="116"/>
        <v>45501.374999987813</v>
      </c>
      <c r="AJ5028" s="33">
        <v>99.64</v>
      </c>
      <c r="AK5028" s="33">
        <f>MIN(CalcoliFV!$AN$7,CalcoliFV!$AO$7+MAX(0,180-AJ5028)+4)</f>
        <v>110</v>
      </c>
    </row>
    <row r="5029" spans="35:37" x14ac:dyDescent="0.3">
      <c r="AI5029" s="32">
        <f t="shared" si="116"/>
        <v>45501.416666654477</v>
      </c>
      <c r="AJ5029" s="33">
        <v>97.06</v>
      </c>
      <c r="AK5029" s="33">
        <f>MIN(CalcoliFV!$AN$7,CalcoliFV!$AO$7+MAX(0,180-AJ5029)+4)</f>
        <v>110</v>
      </c>
    </row>
    <row r="5030" spans="35:37" x14ac:dyDescent="0.3">
      <c r="AI5030" s="32">
        <f t="shared" si="116"/>
        <v>45501.458333321141</v>
      </c>
      <c r="AJ5030" s="33">
        <v>100.1</v>
      </c>
      <c r="AK5030" s="33">
        <f>MIN(CalcoliFV!$AN$7,CalcoliFV!$AO$7+MAX(0,180-AJ5030)+4)</f>
        <v>110</v>
      </c>
    </row>
    <row r="5031" spans="35:37" x14ac:dyDescent="0.3">
      <c r="AI5031" s="32">
        <f t="shared" si="116"/>
        <v>45501.499999987805</v>
      </c>
      <c r="AJ5031" s="33">
        <v>103.15</v>
      </c>
      <c r="AK5031" s="33">
        <f>MIN(CalcoliFV!$AN$7,CalcoliFV!$AO$7+MAX(0,180-AJ5031)+4)</f>
        <v>110</v>
      </c>
    </row>
    <row r="5032" spans="35:37" x14ac:dyDescent="0.3">
      <c r="AI5032" s="32">
        <f t="shared" si="116"/>
        <v>45501.54166665447</v>
      </c>
      <c r="AJ5032" s="33">
        <v>103.15</v>
      </c>
      <c r="AK5032" s="33">
        <f>MIN(CalcoliFV!$AN$7,CalcoliFV!$AO$7+MAX(0,180-AJ5032)+4)</f>
        <v>110</v>
      </c>
    </row>
    <row r="5033" spans="35:37" x14ac:dyDescent="0.3">
      <c r="AI5033" s="32">
        <f t="shared" si="116"/>
        <v>45501.583333321134</v>
      </c>
      <c r="AJ5033" s="33">
        <v>103.15</v>
      </c>
      <c r="AK5033" s="33">
        <f>MIN(CalcoliFV!$AN$7,CalcoliFV!$AO$7+MAX(0,180-AJ5033)+4)</f>
        <v>110</v>
      </c>
    </row>
    <row r="5034" spans="35:37" x14ac:dyDescent="0.3">
      <c r="AI5034" s="32">
        <f t="shared" si="116"/>
        <v>45501.624999987798</v>
      </c>
      <c r="AJ5034" s="33">
        <v>100</v>
      </c>
      <c r="AK5034" s="33">
        <f>MIN(CalcoliFV!$AN$7,CalcoliFV!$AO$7+MAX(0,180-AJ5034)+4)</f>
        <v>110</v>
      </c>
    </row>
    <row r="5035" spans="35:37" x14ac:dyDescent="0.3">
      <c r="AI5035" s="32">
        <f t="shared" si="116"/>
        <v>45501.666666654462</v>
      </c>
      <c r="AJ5035" s="33">
        <v>103.15</v>
      </c>
      <c r="AK5035" s="33">
        <f>MIN(CalcoliFV!$AN$7,CalcoliFV!$AO$7+MAX(0,180-AJ5035)+4)</f>
        <v>110</v>
      </c>
    </row>
    <row r="5036" spans="35:37" x14ac:dyDescent="0.3">
      <c r="AI5036" s="32">
        <f t="shared" si="116"/>
        <v>45501.708333321127</v>
      </c>
      <c r="AJ5036" s="33">
        <v>107</v>
      </c>
      <c r="AK5036" s="33">
        <f>MIN(CalcoliFV!$AN$7,CalcoliFV!$AO$7+MAX(0,180-AJ5036)+4)</f>
        <v>110</v>
      </c>
    </row>
    <row r="5037" spans="35:37" x14ac:dyDescent="0.3">
      <c r="AI5037" s="32">
        <f t="shared" si="116"/>
        <v>45501.749999987791</v>
      </c>
      <c r="AJ5037" s="33">
        <v>109.28</v>
      </c>
      <c r="AK5037" s="33">
        <f>MIN(CalcoliFV!$AN$7,CalcoliFV!$AO$7+MAX(0,180-AJ5037)+4)</f>
        <v>110</v>
      </c>
    </row>
    <row r="5038" spans="35:37" x14ac:dyDescent="0.3">
      <c r="AI5038" s="32">
        <f t="shared" si="116"/>
        <v>45501.791666654455</v>
      </c>
      <c r="AJ5038" s="33">
        <v>140.03</v>
      </c>
      <c r="AK5038" s="33">
        <f>MIN(CalcoliFV!$AN$7,CalcoliFV!$AO$7+MAX(0,180-AJ5038)+4)</f>
        <v>110</v>
      </c>
    </row>
    <row r="5039" spans="35:37" x14ac:dyDescent="0.3">
      <c r="AI5039" s="32">
        <f t="shared" si="116"/>
        <v>45501.833333321119</v>
      </c>
      <c r="AJ5039" s="33">
        <v>165.73</v>
      </c>
      <c r="AK5039" s="33">
        <f>MIN(CalcoliFV!$AN$7,CalcoliFV!$AO$7+MAX(0,180-AJ5039)+4)</f>
        <v>88.27000000000001</v>
      </c>
    </row>
    <row r="5040" spans="35:37" x14ac:dyDescent="0.3">
      <c r="AI5040" s="32">
        <f t="shared" si="116"/>
        <v>45501.874999987784</v>
      </c>
      <c r="AJ5040" s="33">
        <v>159.9</v>
      </c>
      <c r="AK5040" s="33">
        <f>MIN(CalcoliFV!$AN$7,CalcoliFV!$AO$7+MAX(0,180-AJ5040)+4)</f>
        <v>94.1</v>
      </c>
    </row>
    <row r="5041" spans="35:37" x14ac:dyDescent="0.3">
      <c r="AI5041" s="32">
        <f t="shared" si="116"/>
        <v>45501.916666654448</v>
      </c>
      <c r="AJ5041" s="33">
        <v>133.80282</v>
      </c>
      <c r="AK5041" s="33">
        <f>MIN(CalcoliFV!$AN$7,CalcoliFV!$AO$7+MAX(0,180-AJ5041)+4)</f>
        <v>110</v>
      </c>
    </row>
    <row r="5042" spans="35:37" x14ac:dyDescent="0.3">
      <c r="AI5042" s="32">
        <f t="shared" si="116"/>
        <v>45501.958333321112</v>
      </c>
      <c r="AJ5042" s="33">
        <v>107.16</v>
      </c>
      <c r="AK5042" s="33">
        <f>MIN(CalcoliFV!$AN$7,CalcoliFV!$AO$7+MAX(0,180-AJ5042)+4)</f>
        <v>110</v>
      </c>
    </row>
    <row r="5043" spans="35:37" x14ac:dyDescent="0.3">
      <c r="AI5043" s="32">
        <f t="shared" si="116"/>
        <v>45501.999999987776</v>
      </c>
      <c r="AJ5043" s="33">
        <v>123.9</v>
      </c>
      <c r="AK5043" s="33">
        <f>MIN(CalcoliFV!$AN$7,CalcoliFV!$AO$7+MAX(0,180-AJ5043)+4)</f>
        <v>110</v>
      </c>
    </row>
    <row r="5044" spans="35:37" x14ac:dyDescent="0.3">
      <c r="AI5044" s="32">
        <f t="shared" si="116"/>
        <v>45502.041666654441</v>
      </c>
      <c r="AJ5044" s="33">
        <v>109.65</v>
      </c>
      <c r="AK5044" s="33">
        <f>MIN(CalcoliFV!$AN$7,CalcoliFV!$AO$7+MAX(0,180-AJ5044)+4)</f>
        <v>110</v>
      </c>
    </row>
    <row r="5045" spans="35:37" x14ac:dyDescent="0.3">
      <c r="AI5045" s="32">
        <f t="shared" si="116"/>
        <v>45502.083333321105</v>
      </c>
      <c r="AJ5045" s="33">
        <v>115</v>
      </c>
      <c r="AK5045" s="33">
        <f>MIN(CalcoliFV!$AN$7,CalcoliFV!$AO$7+MAX(0,180-AJ5045)+4)</f>
        <v>110</v>
      </c>
    </row>
    <row r="5046" spans="35:37" x14ac:dyDescent="0.3">
      <c r="AI5046" s="32">
        <f t="shared" si="116"/>
        <v>45502.124999987769</v>
      </c>
      <c r="AJ5046" s="33">
        <v>110</v>
      </c>
      <c r="AK5046" s="33">
        <f>MIN(CalcoliFV!$AN$7,CalcoliFV!$AO$7+MAX(0,180-AJ5046)+4)</f>
        <v>110</v>
      </c>
    </row>
    <row r="5047" spans="35:37" x14ac:dyDescent="0.3">
      <c r="AI5047" s="32">
        <f t="shared" si="116"/>
        <v>45502.166666654433</v>
      </c>
      <c r="AJ5047" s="33">
        <v>110</v>
      </c>
      <c r="AK5047" s="33">
        <f>MIN(CalcoliFV!$AN$7,CalcoliFV!$AO$7+MAX(0,180-AJ5047)+4)</f>
        <v>110</v>
      </c>
    </row>
    <row r="5048" spans="35:37" x14ac:dyDescent="0.3">
      <c r="AI5048" s="32">
        <f t="shared" si="116"/>
        <v>45502.208333321098</v>
      </c>
      <c r="AJ5048" s="33">
        <v>115</v>
      </c>
      <c r="AK5048" s="33">
        <f>MIN(CalcoliFV!$AN$7,CalcoliFV!$AO$7+MAX(0,180-AJ5048)+4)</f>
        <v>110</v>
      </c>
    </row>
    <row r="5049" spans="35:37" x14ac:dyDescent="0.3">
      <c r="AI5049" s="32">
        <f t="shared" si="116"/>
        <v>45502.249999987762</v>
      </c>
      <c r="AJ5049" s="33">
        <v>134.95410000000001</v>
      </c>
      <c r="AK5049" s="33">
        <f>MIN(CalcoliFV!$AN$7,CalcoliFV!$AO$7+MAX(0,180-AJ5049)+4)</f>
        <v>110</v>
      </c>
    </row>
    <row r="5050" spans="35:37" x14ac:dyDescent="0.3">
      <c r="AI5050" s="32">
        <f t="shared" si="116"/>
        <v>45502.291666654426</v>
      </c>
      <c r="AJ5050" s="33">
        <v>123.9</v>
      </c>
      <c r="AK5050" s="33">
        <f>MIN(CalcoliFV!$AN$7,CalcoliFV!$AO$7+MAX(0,180-AJ5050)+4)</f>
        <v>110</v>
      </c>
    </row>
    <row r="5051" spans="35:37" x14ac:dyDescent="0.3">
      <c r="AI5051" s="32">
        <f t="shared" si="116"/>
        <v>45502.33333332109</v>
      </c>
      <c r="AJ5051" s="33">
        <v>134</v>
      </c>
      <c r="AK5051" s="33">
        <f>MIN(CalcoliFV!$AN$7,CalcoliFV!$AO$7+MAX(0,180-AJ5051)+4)</f>
        <v>110</v>
      </c>
    </row>
    <row r="5052" spans="35:37" x14ac:dyDescent="0.3">
      <c r="AI5052" s="32">
        <f t="shared" si="116"/>
        <v>45502.374999987755</v>
      </c>
      <c r="AJ5052" s="33">
        <v>131.86000000000001</v>
      </c>
      <c r="AK5052" s="33">
        <f>MIN(CalcoliFV!$AN$7,CalcoliFV!$AO$7+MAX(0,180-AJ5052)+4)</f>
        <v>110</v>
      </c>
    </row>
    <row r="5053" spans="35:37" x14ac:dyDescent="0.3">
      <c r="AI5053" s="32">
        <f t="shared" si="116"/>
        <v>45502.416666654419</v>
      </c>
      <c r="AJ5053" s="33">
        <v>123.9</v>
      </c>
      <c r="AK5053" s="33">
        <f>MIN(CalcoliFV!$AN$7,CalcoliFV!$AO$7+MAX(0,180-AJ5053)+4)</f>
        <v>110</v>
      </c>
    </row>
    <row r="5054" spans="35:37" x14ac:dyDescent="0.3">
      <c r="AI5054" s="32">
        <f t="shared" si="116"/>
        <v>45502.458333321083</v>
      </c>
      <c r="AJ5054" s="33">
        <v>117</v>
      </c>
      <c r="AK5054" s="33">
        <f>MIN(CalcoliFV!$AN$7,CalcoliFV!$AO$7+MAX(0,180-AJ5054)+4)</f>
        <v>110</v>
      </c>
    </row>
    <row r="5055" spans="35:37" x14ac:dyDescent="0.3">
      <c r="AI5055" s="32">
        <f t="shared" si="116"/>
        <v>45502.499999987747</v>
      </c>
      <c r="AJ5055" s="33">
        <v>107.62</v>
      </c>
      <c r="AK5055" s="33">
        <f>MIN(CalcoliFV!$AN$7,CalcoliFV!$AO$7+MAX(0,180-AJ5055)+4)</f>
        <v>110</v>
      </c>
    </row>
    <row r="5056" spans="35:37" x14ac:dyDescent="0.3">
      <c r="AI5056" s="32">
        <f t="shared" si="116"/>
        <v>45502.541666654412</v>
      </c>
      <c r="AJ5056" s="33">
        <v>108.31</v>
      </c>
      <c r="AK5056" s="33">
        <f>MIN(CalcoliFV!$AN$7,CalcoliFV!$AO$7+MAX(0,180-AJ5056)+4)</f>
        <v>110</v>
      </c>
    </row>
    <row r="5057" spans="35:37" x14ac:dyDescent="0.3">
      <c r="AI5057" s="32">
        <f t="shared" si="116"/>
        <v>45502.583333321076</v>
      </c>
      <c r="AJ5057" s="33">
        <v>120</v>
      </c>
      <c r="AK5057" s="33">
        <f>MIN(CalcoliFV!$AN$7,CalcoliFV!$AO$7+MAX(0,180-AJ5057)+4)</f>
        <v>110</v>
      </c>
    </row>
    <row r="5058" spans="35:37" x14ac:dyDescent="0.3">
      <c r="AI5058" s="32">
        <f t="shared" si="116"/>
        <v>45502.62499998774</v>
      </c>
      <c r="AJ5058" s="33">
        <v>115</v>
      </c>
      <c r="AK5058" s="33">
        <f>MIN(CalcoliFV!$AN$7,CalcoliFV!$AO$7+MAX(0,180-AJ5058)+4)</f>
        <v>110</v>
      </c>
    </row>
    <row r="5059" spans="35:37" x14ac:dyDescent="0.3">
      <c r="AI5059" s="32">
        <f t="shared" si="116"/>
        <v>45502.666666654404</v>
      </c>
      <c r="AJ5059" s="33">
        <v>115</v>
      </c>
      <c r="AK5059" s="33">
        <f>MIN(CalcoliFV!$AN$7,CalcoliFV!$AO$7+MAX(0,180-AJ5059)+4)</f>
        <v>110</v>
      </c>
    </row>
    <row r="5060" spans="35:37" x14ac:dyDescent="0.3">
      <c r="AI5060" s="32">
        <f t="shared" si="116"/>
        <v>45502.708333321068</v>
      </c>
      <c r="AJ5060" s="33">
        <v>123.9</v>
      </c>
      <c r="AK5060" s="33">
        <f>MIN(CalcoliFV!$AN$7,CalcoliFV!$AO$7+MAX(0,180-AJ5060)+4)</f>
        <v>110</v>
      </c>
    </row>
    <row r="5061" spans="35:37" x14ac:dyDescent="0.3">
      <c r="AI5061" s="32">
        <f t="shared" ref="AI5061:AI5124" si="117">AI5060+1/24</f>
        <v>45502.749999987733</v>
      </c>
      <c r="AJ5061" s="33">
        <v>139.43</v>
      </c>
      <c r="AK5061" s="33">
        <f>MIN(CalcoliFV!$AN$7,CalcoliFV!$AO$7+MAX(0,180-AJ5061)+4)</f>
        <v>110</v>
      </c>
    </row>
    <row r="5062" spans="35:37" x14ac:dyDescent="0.3">
      <c r="AI5062" s="32">
        <f t="shared" si="117"/>
        <v>45502.791666654397</v>
      </c>
      <c r="AJ5062" s="33">
        <v>166.50898000000001</v>
      </c>
      <c r="AK5062" s="33">
        <f>MIN(CalcoliFV!$AN$7,CalcoliFV!$AO$7+MAX(0,180-AJ5062)+4)</f>
        <v>87.491019999999992</v>
      </c>
    </row>
    <row r="5063" spans="35:37" x14ac:dyDescent="0.3">
      <c r="AI5063" s="32">
        <f t="shared" si="117"/>
        <v>45502.833333321061</v>
      </c>
      <c r="AJ5063" s="33">
        <v>173.02</v>
      </c>
      <c r="AK5063" s="33">
        <f>MIN(CalcoliFV!$AN$7,CalcoliFV!$AO$7+MAX(0,180-AJ5063)+4)</f>
        <v>80.97999999999999</v>
      </c>
    </row>
    <row r="5064" spans="35:37" x14ac:dyDescent="0.3">
      <c r="AI5064" s="32">
        <f t="shared" si="117"/>
        <v>45502.874999987725</v>
      </c>
      <c r="AJ5064" s="33">
        <v>159.91999999999999</v>
      </c>
      <c r="AK5064" s="33">
        <f>MIN(CalcoliFV!$AN$7,CalcoliFV!$AO$7+MAX(0,180-AJ5064)+4)</f>
        <v>94.080000000000013</v>
      </c>
    </row>
    <row r="5065" spans="35:37" x14ac:dyDescent="0.3">
      <c r="AI5065" s="32">
        <f t="shared" si="117"/>
        <v>45502.91666665439</v>
      </c>
      <c r="AJ5065" s="33">
        <v>131.4</v>
      </c>
      <c r="AK5065" s="33">
        <f>MIN(CalcoliFV!$AN$7,CalcoliFV!$AO$7+MAX(0,180-AJ5065)+4)</f>
        <v>110</v>
      </c>
    </row>
    <row r="5066" spans="35:37" x14ac:dyDescent="0.3">
      <c r="AI5066" s="32">
        <f t="shared" si="117"/>
        <v>45502.958333321054</v>
      </c>
      <c r="AJ5066" s="33">
        <v>112.2</v>
      </c>
      <c r="AK5066" s="33">
        <f>MIN(CalcoliFV!$AN$7,CalcoliFV!$AO$7+MAX(0,180-AJ5066)+4)</f>
        <v>110</v>
      </c>
    </row>
    <row r="5067" spans="35:37" x14ac:dyDescent="0.3">
      <c r="AI5067" s="32">
        <f t="shared" si="117"/>
        <v>45502.999999987718</v>
      </c>
      <c r="AJ5067" s="33">
        <v>104.82</v>
      </c>
      <c r="AK5067" s="33">
        <f>MIN(CalcoliFV!$AN$7,CalcoliFV!$AO$7+MAX(0,180-AJ5067)+4)</f>
        <v>110</v>
      </c>
    </row>
    <row r="5068" spans="35:37" x14ac:dyDescent="0.3">
      <c r="AI5068" s="32">
        <f t="shared" si="117"/>
        <v>45503.041666654382</v>
      </c>
      <c r="AJ5068" s="33">
        <v>104.38</v>
      </c>
      <c r="AK5068" s="33">
        <f>MIN(CalcoliFV!$AN$7,CalcoliFV!$AO$7+MAX(0,180-AJ5068)+4)</f>
        <v>110</v>
      </c>
    </row>
    <row r="5069" spans="35:37" x14ac:dyDescent="0.3">
      <c r="AI5069" s="32">
        <f t="shared" si="117"/>
        <v>45503.083333321047</v>
      </c>
      <c r="AJ5069" s="33">
        <v>98.574979999999996</v>
      </c>
      <c r="AK5069" s="33">
        <f>MIN(CalcoliFV!$AN$7,CalcoliFV!$AO$7+MAX(0,180-AJ5069)+4)</f>
        <v>110</v>
      </c>
    </row>
    <row r="5070" spans="35:37" x14ac:dyDescent="0.3">
      <c r="AI5070" s="32">
        <f t="shared" si="117"/>
        <v>45503.124999987711</v>
      </c>
      <c r="AJ5070" s="33">
        <v>95.22</v>
      </c>
      <c r="AK5070" s="33">
        <f>MIN(CalcoliFV!$AN$7,CalcoliFV!$AO$7+MAX(0,180-AJ5070)+4)</f>
        <v>110</v>
      </c>
    </row>
    <row r="5071" spans="35:37" x14ac:dyDescent="0.3">
      <c r="AI5071" s="32">
        <f t="shared" si="117"/>
        <v>45503.166666654375</v>
      </c>
      <c r="AJ5071" s="33">
        <v>93.82</v>
      </c>
      <c r="AK5071" s="33">
        <f>MIN(CalcoliFV!$AN$7,CalcoliFV!$AO$7+MAX(0,180-AJ5071)+4)</f>
        <v>110</v>
      </c>
    </row>
    <row r="5072" spans="35:37" x14ac:dyDescent="0.3">
      <c r="AI5072" s="32">
        <f t="shared" si="117"/>
        <v>45503.208333321039</v>
      </c>
      <c r="AJ5072" s="33">
        <v>95</v>
      </c>
      <c r="AK5072" s="33">
        <f>MIN(CalcoliFV!$AN$7,CalcoliFV!$AO$7+MAX(0,180-AJ5072)+4)</f>
        <v>110</v>
      </c>
    </row>
    <row r="5073" spans="35:37" x14ac:dyDescent="0.3">
      <c r="AI5073" s="32">
        <f t="shared" si="117"/>
        <v>45503.249999987704</v>
      </c>
      <c r="AJ5073" s="33">
        <v>104.7</v>
      </c>
      <c r="AK5073" s="33">
        <f>MIN(CalcoliFV!$AN$7,CalcoliFV!$AO$7+MAX(0,180-AJ5073)+4)</f>
        <v>110</v>
      </c>
    </row>
    <row r="5074" spans="35:37" x14ac:dyDescent="0.3">
      <c r="AI5074" s="32">
        <f t="shared" si="117"/>
        <v>45503.291666654368</v>
      </c>
      <c r="AJ5074" s="33">
        <v>105.67999</v>
      </c>
      <c r="AK5074" s="33">
        <f>MIN(CalcoliFV!$AN$7,CalcoliFV!$AO$7+MAX(0,180-AJ5074)+4)</f>
        <v>110</v>
      </c>
    </row>
    <row r="5075" spans="35:37" x14ac:dyDescent="0.3">
      <c r="AI5075" s="32">
        <f t="shared" si="117"/>
        <v>45503.333333321032</v>
      </c>
      <c r="AJ5075" s="33">
        <v>108.42</v>
      </c>
      <c r="AK5075" s="33">
        <f>MIN(CalcoliFV!$AN$7,CalcoliFV!$AO$7+MAX(0,180-AJ5075)+4)</f>
        <v>110</v>
      </c>
    </row>
    <row r="5076" spans="35:37" x14ac:dyDescent="0.3">
      <c r="AI5076" s="32">
        <f t="shared" si="117"/>
        <v>45503.374999987696</v>
      </c>
      <c r="AJ5076" s="33">
        <v>106.68</v>
      </c>
      <c r="AK5076" s="33">
        <f>MIN(CalcoliFV!$AN$7,CalcoliFV!$AO$7+MAX(0,180-AJ5076)+4)</f>
        <v>110</v>
      </c>
    </row>
    <row r="5077" spans="35:37" x14ac:dyDescent="0.3">
      <c r="AI5077" s="32">
        <f t="shared" si="117"/>
        <v>45503.416666654361</v>
      </c>
      <c r="AJ5077" s="33">
        <v>107.5</v>
      </c>
      <c r="AK5077" s="33">
        <f>MIN(CalcoliFV!$AN$7,CalcoliFV!$AO$7+MAX(0,180-AJ5077)+4)</f>
        <v>110</v>
      </c>
    </row>
    <row r="5078" spans="35:37" x14ac:dyDescent="0.3">
      <c r="AI5078" s="32">
        <f t="shared" si="117"/>
        <v>45503.458333321025</v>
      </c>
      <c r="AJ5078" s="33">
        <v>107.11</v>
      </c>
      <c r="AK5078" s="33">
        <f>MIN(CalcoliFV!$AN$7,CalcoliFV!$AO$7+MAX(0,180-AJ5078)+4)</f>
        <v>110</v>
      </c>
    </row>
    <row r="5079" spans="35:37" x14ac:dyDescent="0.3">
      <c r="AI5079" s="32">
        <f t="shared" si="117"/>
        <v>45503.499999987689</v>
      </c>
      <c r="AJ5079" s="33">
        <v>95</v>
      </c>
      <c r="AK5079" s="33">
        <f>MIN(CalcoliFV!$AN$7,CalcoliFV!$AO$7+MAX(0,180-AJ5079)+4)</f>
        <v>110</v>
      </c>
    </row>
    <row r="5080" spans="35:37" x14ac:dyDescent="0.3">
      <c r="AI5080" s="32">
        <f t="shared" si="117"/>
        <v>45503.541666654353</v>
      </c>
      <c r="AJ5080" s="33">
        <v>93.66</v>
      </c>
      <c r="AK5080" s="33">
        <f>MIN(CalcoliFV!$AN$7,CalcoliFV!$AO$7+MAX(0,180-AJ5080)+4)</f>
        <v>110</v>
      </c>
    </row>
    <row r="5081" spans="35:37" x14ac:dyDescent="0.3">
      <c r="AI5081" s="32">
        <f t="shared" si="117"/>
        <v>45503.583333321018</v>
      </c>
      <c r="AJ5081" s="33">
        <v>98.42</v>
      </c>
      <c r="AK5081" s="33">
        <f>MIN(CalcoliFV!$AN$7,CalcoliFV!$AO$7+MAX(0,180-AJ5081)+4)</f>
        <v>110</v>
      </c>
    </row>
    <row r="5082" spans="35:37" x14ac:dyDescent="0.3">
      <c r="AI5082" s="32">
        <f t="shared" si="117"/>
        <v>45503.624999987682</v>
      </c>
      <c r="AJ5082" s="33">
        <v>95.34</v>
      </c>
      <c r="AK5082" s="33">
        <f>MIN(CalcoliFV!$AN$7,CalcoliFV!$AO$7+MAX(0,180-AJ5082)+4)</f>
        <v>110</v>
      </c>
    </row>
    <row r="5083" spans="35:37" x14ac:dyDescent="0.3">
      <c r="AI5083" s="32">
        <f t="shared" si="117"/>
        <v>45503.666666654346</v>
      </c>
      <c r="AJ5083" s="33">
        <v>102.7</v>
      </c>
      <c r="AK5083" s="33">
        <f>MIN(CalcoliFV!$AN$7,CalcoliFV!$AO$7+MAX(0,180-AJ5083)+4)</f>
        <v>110</v>
      </c>
    </row>
    <row r="5084" spans="35:37" x14ac:dyDescent="0.3">
      <c r="AI5084" s="32">
        <f t="shared" si="117"/>
        <v>45503.70833332101</v>
      </c>
      <c r="AJ5084" s="33">
        <v>104.97</v>
      </c>
      <c r="AK5084" s="33">
        <f>MIN(CalcoliFV!$AN$7,CalcoliFV!$AO$7+MAX(0,180-AJ5084)+4)</f>
        <v>110</v>
      </c>
    </row>
    <row r="5085" spans="35:37" x14ac:dyDescent="0.3">
      <c r="AI5085" s="32">
        <f t="shared" si="117"/>
        <v>45503.749999987675</v>
      </c>
      <c r="AJ5085" s="33">
        <v>116.17572</v>
      </c>
      <c r="AK5085" s="33">
        <f>MIN(CalcoliFV!$AN$7,CalcoliFV!$AO$7+MAX(0,180-AJ5085)+4)</f>
        <v>110</v>
      </c>
    </row>
    <row r="5086" spans="35:37" x14ac:dyDescent="0.3">
      <c r="AI5086" s="32">
        <f t="shared" si="117"/>
        <v>45503.791666654339</v>
      </c>
      <c r="AJ5086" s="33">
        <v>140.43</v>
      </c>
      <c r="AK5086" s="33">
        <f>MIN(CalcoliFV!$AN$7,CalcoliFV!$AO$7+MAX(0,180-AJ5086)+4)</f>
        <v>110</v>
      </c>
    </row>
    <row r="5087" spans="35:37" x14ac:dyDescent="0.3">
      <c r="AI5087" s="32">
        <f t="shared" si="117"/>
        <v>45503.833333321003</v>
      </c>
      <c r="AJ5087" s="33">
        <v>161.5</v>
      </c>
      <c r="AK5087" s="33">
        <f>MIN(CalcoliFV!$AN$7,CalcoliFV!$AO$7+MAX(0,180-AJ5087)+4)</f>
        <v>92.5</v>
      </c>
    </row>
    <row r="5088" spans="35:37" x14ac:dyDescent="0.3">
      <c r="AI5088" s="32">
        <f t="shared" si="117"/>
        <v>45503.874999987667</v>
      </c>
      <c r="AJ5088" s="33">
        <v>136.80000000000001</v>
      </c>
      <c r="AK5088" s="33">
        <f>MIN(CalcoliFV!$AN$7,CalcoliFV!$AO$7+MAX(0,180-AJ5088)+4)</f>
        <v>110</v>
      </c>
    </row>
    <row r="5089" spans="35:37" x14ac:dyDescent="0.3">
      <c r="AI5089" s="32">
        <f t="shared" si="117"/>
        <v>45503.916666654331</v>
      </c>
      <c r="AJ5089" s="33">
        <v>115</v>
      </c>
      <c r="AK5089" s="33">
        <f>MIN(CalcoliFV!$AN$7,CalcoliFV!$AO$7+MAX(0,180-AJ5089)+4)</f>
        <v>110</v>
      </c>
    </row>
    <row r="5090" spans="35:37" x14ac:dyDescent="0.3">
      <c r="AI5090" s="32">
        <f t="shared" si="117"/>
        <v>45503.958333320996</v>
      </c>
      <c r="AJ5090" s="33">
        <v>107.45</v>
      </c>
      <c r="AK5090" s="33">
        <f>MIN(CalcoliFV!$AN$7,CalcoliFV!$AO$7+MAX(0,180-AJ5090)+4)</f>
        <v>110</v>
      </c>
    </row>
    <row r="5091" spans="35:37" x14ac:dyDescent="0.3">
      <c r="AI5091" s="32">
        <f t="shared" si="117"/>
        <v>45503.99999998766</v>
      </c>
      <c r="AJ5091" s="33">
        <v>110.59</v>
      </c>
      <c r="AK5091" s="33">
        <f>MIN(CalcoliFV!$AN$7,CalcoliFV!$AO$7+MAX(0,180-AJ5091)+4)</f>
        <v>110</v>
      </c>
    </row>
    <row r="5092" spans="35:37" x14ac:dyDescent="0.3">
      <c r="AI5092" s="32">
        <f t="shared" si="117"/>
        <v>45504.041666654324</v>
      </c>
      <c r="AJ5092" s="33">
        <v>108.65</v>
      </c>
      <c r="AK5092" s="33">
        <f>MIN(CalcoliFV!$AN$7,CalcoliFV!$AO$7+MAX(0,180-AJ5092)+4)</f>
        <v>110</v>
      </c>
    </row>
    <row r="5093" spans="35:37" x14ac:dyDescent="0.3">
      <c r="AI5093" s="32">
        <f t="shared" si="117"/>
        <v>45504.083333320988</v>
      </c>
      <c r="AJ5093" s="33">
        <v>109</v>
      </c>
      <c r="AK5093" s="33">
        <f>MIN(CalcoliFV!$AN$7,CalcoliFV!$AO$7+MAX(0,180-AJ5093)+4)</f>
        <v>110</v>
      </c>
    </row>
    <row r="5094" spans="35:37" x14ac:dyDescent="0.3">
      <c r="AI5094" s="32">
        <f t="shared" si="117"/>
        <v>45504.124999987653</v>
      </c>
      <c r="AJ5094" s="33">
        <v>107.76</v>
      </c>
      <c r="AK5094" s="33">
        <f>MIN(CalcoliFV!$AN$7,CalcoliFV!$AO$7+MAX(0,180-AJ5094)+4)</f>
        <v>110</v>
      </c>
    </row>
    <row r="5095" spans="35:37" x14ac:dyDescent="0.3">
      <c r="AI5095" s="32">
        <f t="shared" si="117"/>
        <v>45504.166666654317</v>
      </c>
      <c r="AJ5095" s="33">
        <v>107.37</v>
      </c>
      <c r="AK5095" s="33">
        <f>MIN(CalcoliFV!$AN$7,CalcoliFV!$AO$7+MAX(0,180-AJ5095)+4)</f>
        <v>110</v>
      </c>
    </row>
    <row r="5096" spans="35:37" x14ac:dyDescent="0.3">
      <c r="AI5096" s="32">
        <f t="shared" si="117"/>
        <v>45504.208333320981</v>
      </c>
      <c r="AJ5096" s="33">
        <v>105.27</v>
      </c>
      <c r="AK5096" s="33">
        <f>MIN(CalcoliFV!$AN$7,CalcoliFV!$AO$7+MAX(0,180-AJ5096)+4)</f>
        <v>110</v>
      </c>
    </row>
    <row r="5097" spans="35:37" x14ac:dyDescent="0.3">
      <c r="AI5097" s="32">
        <f t="shared" si="117"/>
        <v>45504.249999987645</v>
      </c>
      <c r="AJ5097" s="33">
        <v>110.95</v>
      </c>
      <c r="AK5097" s="33">
        <f>MIN(CalcoliFV!$AN$7,CalcoliFV!$AO$7+MAX(0,180-AJ5097)+4)</f>
        <v>110</v>
      </c>
    </row>
    <row r="5098" spans="35:37" x14ac:dyDescent="0.3">
      <c r="AI5098" s="32">
        <f t="shared" si="117"/>
        <v>45504.29166665431</v>
      </c>
      <c r="AJ5098" s="33">
        <v>107.95</v>
      </c>
      <c r="AK5098" s="33">
        <f>MIN(CalcoliFV!$AN$7,CalcoliFV!$AO$7+MAX(0,180-AJ5098)+4)</f>
        <v>110</v>
      </c>
    </row>
    <row r="5099" spans="35:37" x14ac:dyDescent="0.3">
      <c r="AI5099" s="32">
        <f t="shared" si="117"/>
        <v>45504.333333320974</v>
      </c>
      <c r="AJ5099" s="33">
        <v>112.75</v>
      </c>
      <c r="AK5099" s="33">
        <f>MIN(CalcoliFV!$AN$7,CalcoliFV!$AO$7+MAX(0,180-AJ5099)+4)</f>
        <v>110</v>
      </c>
    </row>
    <row r="5100" spans="35:37" x14ac:dyDescent="0.3">
      <c r="AI5100" s="32">
        <f t="shared" si="117"/>
        <v>45504.374999987638</v>
      </c>
      <c r="AJ5100" s="33">
        <v>109.2</v>
      </c>
      <c r="AK5100" s="33">
        <f>MIN(CalcoliFV!$AN$7,CalcoliFV!$AO$7+MAX(0,180-AJ5100)+4)</f>
        <v>110</v>
      </c>
    </row>
    <row r="5101" spans="35:37" x14ac:dyDescent="0.3">
      <c r="AI5101" s="32">
        <f t="shared" si="117"/>
        <v>45504.416666654302</v>
      </c>
      <c r="AJ5101" s="33">
        <v>107.37</v>
      </c>
      <c r="AK5101" s="33">
        <f>MIN(CalcoliFV!$AN$7,CalcoliFV!$AO$7+MAX(0,180-AJ5101)+4)</f>
        <v>110</v>
      </c>
    </row>
    <row r="5102" spans="35:37" x14ac:dyDescent="0.3">
      <c r="AI5102" s="32">
        <f t="shared" si="117"/>
        <v>45504.458333320967</v>
      </c>
      <c r="AJ5102" s="33">
        <v>106.48</v>
      </c>
      <c r="AK5102" s="33">
        <f>MIN(CalcoliFV!$AN$7,CalcoliFV!$AO$7+MAX(0,180-AJ5102)+4)</f>
        <v>110</v>
      </c>
    </row>
    <row r="5103" spans="35:37" x14ac:dyDescent="0.3">
      <c r="AI5103" s="32">
        <f t="shared" si="117"/>
        <v>45504.499999987631</v>
      </c>
      <c r="AJ5103" s="33">
        <v>104.5</v>
      </c>
      <c r="AK5103" s="33">
        <f>MIN(CalcoliFV!$AN$7,CalcoliFV!$AO$7+MAX(0,180-AJ5103)+4)</f>
        <v>110</v>
      </c>
    </row>
    <row r="5104" spans="35:37" x14ac:dyDescent="0.3">
      <c r="AI5104" s="32">
        <f t="shared" si="117"/>
        <v>45504.541666654295</v>
      </c>
      <c r="AJ5104" s="33">
        <v>105</v>
      </c>
      <c r="AK5104" s="33">
        <f>MIN(CalcoliFV!$AN$7,CalcoliFV!$AO$7+MAX(0,180-AJ5104)+4)</f>
        <v>110</v>
      </c>
    </row>
    <row r="5105" spans="35:37" x14ac:dyDescent="0.3">
      <c r="AI5105" s="32">
        <f t="shared" si="117"/>
        <v>45504.583333320959</v>
      </c>
      <c r="AJ5105" s="33">
        <v>106</v>
      </c>
      <c r="AK5105" s="33">
        <f>MIN(CalcoliFV!$AN$7,CalcoliFV!$AO$7+MAX(0,180-AJ5105)+4)</f>
        <v>110</v>
      </c>
    </row>
    <row r="5106" spans="35:37" x14ac:dyDescent="0.3">
      <c r="AI5106" s="32">
        <f t="shared" si="117"/>
        <v>45504.624999987624</v>
      </c>
      <c r="AJ5106" s="33">
        <v>109.49</v>
      </c>
      <c r="AK5106" s="33">
        <f>MIN(CalcoliFV!$AN$7,CalcoliFV!$AO$7+MAX(0,180-AJ5106)+4)</f>
        <v>110</v>
      </c>
    </row>
    <row r="5107" spans="35:37" x14ac:dyDescent="0.3">
      <c r="AI5107" s="32">
        <f t="shared" si="117"/>
        <v>45504.666666654288</v>
      </c>
      <c r="AJ5107" s="33">
        <v>110.11</v>
      </c>
      <c r="AK5107" s="33">
        <f>MIN(CalcoliFV!$AN$7,CalcoliFV!$AO$7+MAX(0,180-AJ5107)+4)</f>
        <v>110</v>
      </c>
    </row>
    <row r="5108" spans="35:37" x14ac:dyDescent="0.3">
      <c r="AI5108" s="32">
        <f t="shared" si="117"/>
        <v>45504.708333320952</v>
      </c>
      <c r="AJ5108" s="33">
        <v>111.37</v>
      </c>
      <c r="AK5108" s="33">
        <f>MIN(CalcoliFV!$AN$7,CalcoliFV!$AO$7+MAX(0,180-AJ5108)+4)</f>
        <v>110</v>
      </c>
    </row>
    <row r="5109" spans="35:37" x14ac:dyDescent="0.3">
      <c r="AI5109" s="32">
        <f t="shared" si="117"/>
        <v>45504.749999987616</v>
      </c>
      <c r="AJ5109" s="33">
        <v>148</v>
      </c>
      <c r="AK5109" s="33">
        <f>MIN(CalcoliFV!$AN$7,CalcoliFV!$AO$7+MAX(0,180-AJ5109)+4)</f>
        <v>106</v>
      </c>
    </row>
    <row r="5110" spans="35:37" x14ac:dyDescent="0.3">
      <c r="AI5110" s="32">
        <f t="shared" si="117"/>
        <v>45504.791666654281</v>
      </c>
      <c r="AJ5110" s="33">
        <v>215</v>
      </c>
      <c r="AK5110" s="33">
        <f>MIN(CalcoliFV!$AN$7,CalcoliFV!$AO$7+MAX(0,180-AJ5110)+4)</f>
        <v>74</v>
      </c>
    </row>
    <row r="5111" spans="35:37" x14ac:dyDescent="0.3">
      <c r="AI5111" s="32">
        <f t="shared" si="117"/>
        <v>45504.833333320945</v>
      </c>
      <c r="AJ5111" s="33">
        <v>224.9</v>
      </c>
      <c r="AK5111" s="33">
        <f>MIN(CalcoliFV!$AN$7,CalcoliFV!$AO$7+MAX(0,180-AJ5111)+4)</f>
        <v>74</v>
      </c>
    </row>
    <row r="5112" spans="35:37" x14ac:dyDescent="0.3">
      <c r="AI5112" s="32">
        <f t="shared" si="117"/>
        <v>45504.874999987609</v>
      </c>
      <c r="AJ5112" s="33">
        <v>214.91566</v>
      </c>
      <c r="AK5112" s="33">
        <f>MIN(CalcoliFV!$AN$7,CalcoliFV!$AO$7+MAX(0,180-AJ5112)+4)</f>
        <v>74</v>
      </c>
    </row>
    <row r="5113" spans="35:37" x14ac:dyDescent="0.3">
      <c r="AI5113" s="32">
        <f t="shared" si="117"/>
        <v>45504.916666654273</v>
      </c>
      <c r="AJ5113" s="33">
        <v>142.79968</v>
      </c>
      <c r="AK5113" s="33">
        <f>MIN(CalcoliFV!$AN$7,CalcoliFV!$AO$7+MAX(0,180-AJ5113)+4)</f>
        <v>110</v>
      </c>
    </row>
    <row r="5114" spans="35:37" x14ac:dyDescent="0.3">
      <c r="AI5114" s="32">
        <f t="shared" si="117"/>
        <v>45504.958333320938</v>
      </c>
      <c r="AJ5114" s="33">
        <v>115</v>
      </c>
      <c r="AK5114" s="33">
        <f>MIN(CalcoliFV!$AN$7,CalcoliFV!$AO$7+MAX(0,180-AJ5114)+4)</f>
        <v>110</v>
      </c>
    </row>
    <row r="5115" spans="35:37" x14ac:dyDescent="0.3">
      <c r="AI5115" s="32">
        <f t="shared" si="117"/>
        <v>45504.999999987602</v>
      </c>
      <c r="AJ5115" s="33">
        <v>115</v>
      </c>
      <c r="AK5115" s="33">
        <f>MIN(CalcoliFV!$AN$7,CalcoliFV!$AO$7+MAX(0,180-AJ5115)+4)</f>
        <v>110</v>
      </c>
    </row>
    <row r="5116" spans="35:37" x14ac:dyDescent="0.3">
      <c r="AI5116" s="32">
        <f t="shared" si="117"/>
        <v>45505.041666654266</v>
      </c>
      <c r="AJ5116" s="33">
        <v>113.75</v>
      </c>
      <c r="AK5116" s="33">
        <f>MIN(CalcoliFV!$AN$7,CalcoliFV!$AO$7+MAX(0,180-AJ5116)+4)</f>
        <v>110</v>
      </c>
    </row>
    <row r="5117" spans="35:37" x14ac:dyDescent="0.3">
      <c r="AI5117" s="32">
        <f t="shared" si="117"/>
        <v>45505.08333332093</v>
      </c>
      <c r="AJ5117" s="33">
        <v>108.16</v>
      </c>
      <c r="AK5117" s="33">
        <f>MIN(CalcoliFV!$AN$7,CalcoliFV!$AO$7+MAX(0,180-AJ5117)+4)</f>
        <v>110</v>
      </c>
    </row>
    <row r="5118" spans="35:37" x14ac:dyDescent="0.3">
      <c r="AI5118" s="32">
        <f t="shared" si="117"/>
        <v>45505.124999987594</v>
      </c>
      <c r="AJ5118" s="33">
        <v>105.28</v>
      </c>
      <c r="AK5118" s="33">
        <f>MIN(CalcoliFV!$AN$7,CalcoliFV!$AO$7+MAX(0,180-AJ5118)+4)</f>
        <v>110</v>
      </c>
    </row>
    <row r="5119" spans="35:37" x14ac:dyDescent="0.3">
      <c r="AI5119" s="32">
        <f t="shared" si="117"/>
        <v>45505.166666654259</v>
      </c>
      <c r="AJ5119" s="33">
        <v>106.46</v>
      </c>
      <c r="AK5119" s="33">
        <f>MIN(CalcoliFV!$AN$7,CalcoliFV!$AO$7+MAX(0,180-AJ5119)+4)</f>
        <v>110</v>
      </c>
    </row>
    <row r="5120" spans="35:37" x14ac:dyDescent="0.3">
      <c r="AI5120" s="32">
        <f t="shared" si="117"/>
        <v>45505.208333320923</v>
      </c>
      <c r="AJ5120" s="33">
        <v>110</v>
      </c>
      <c r="AK5120" s="33">
        <f>MIN(CalcoliFV!$AN$7,CalcoliFV!$AO$7+MAX(0,180-AJ5120)+4)</f>
        <v>110</v>
      </c>
    </row>
    <row r="5121" spans="35:37" x14ac:dyDescent="0.3">
      <c r="AI5121" s="32">
        <f t="shared" si="117"/>
        <v>45505.249999987587</v>
      </c>
      <c r="AJ5121" s="33">
        <v>118</v>
      </c>
      <c r="AK5121" s="33">
        <f>MIN(CalcoliFV!$AN$7,CalcoliFV!$AO$7+MAX(0,180-AJ5121)+4)</f>
        <v>110</v>
      </c>
    </row>
    <row r="5122" spans="35:37" x14ac:dyDescent="0.3">
      <c r="AI5122" s="32">
        <f t="shared" si="117"/>
        <v>45505.291666654251</v>
      </c>
      <c r="AJ5122" s="33">
        <v>113</v>
      </c>
      <c r="AK5122" s="33">
        <f>MIN(CalcoliFV!$AN$7,CalcoliFV!$AO$7+MAX(0,180-AJ5122)+4)</f>
        <v>110</v>
      </c>
    </row>
    <row r="5123" spans="35:37" x14ac:dyDescent="0.3">
      <c r="AI5123" s="32">
        <f t="shared" si="117"/>
        <v>45505.333333320916</v>
      </c>
      <c r="AJ5123" s="33">
        <v>115.44</v>
      </c>
      <c r="AK5123" s="33">
        <f>MIN(CalcoliFV!$AN$7,CalcoliFV!$AO$7+MAX(0,180-AJ5123)+4)</f>
        <v>110</v>
      </c>
    </row>
    <row r="5124" spans="35:37" x14ac:dyDescent="0.3">
      <c r="AI5124" s="32">
        <f t="shared" si="117"/>
        <v>45505.37499998758</v>
      </c>
      <c r="AJ5124" s="33">
        <v>115.37</v>
      </c>
      <c r="AK5124" s="33">
        <f>MIN(CalcoliFV!$AN$7,CalcoliFV!$AO$7+MAX(0,180-AJ5124)+4)</f>
        <v>110</v>
      </c>
    </row>
    <row r="5125" spans="35:37" x14ac:dyDescent="0.3">
      <c r="AI5125" s="32">
        <f t="shared" ref="AI5125:AI5188" si="118">AI5124+1/24</f>
        <v>45505.416666654244</v>
      </c>
      <c r="AJ5125" s="33">
        <v>112.5</v>
      </c>
      <c r="AK5125" s="33">
        <f>MIN(CalcoliFV!$AN$7,CalcoliFV!$AO$7+MAX(0,180-AJ5125)+4)</f>
        <v>110</v>
      </c>
    </row>
    <row r="5126" spans="35:37" x14ac:dyDescent="0.3">
      <c r="AI5126" s="32">
        <f t="shared" si="118"/>
        <v>45505.458333320908</v>
      </c>
      <c r="AJ5126" s="33">
        <v>112.22</v>
      </c>
      <c r="AK5126" s="33">
        <f>MIN(CalcoliFV!$AN$7,CalcoliFV!$AO$7+MAX(0,180-AJ5126)+4)</f>
        <v>110</v>
      </c>
    </row>
    <row r="5127" spans="35:37" x14ac:dyDescent="0.3">
      <c r="AI5127" s="32">
        <f t="shared" si="118"/>
        <v>45505.499999987573</v>
      </c>
      <c r="AJ5127" s="33">
        <v>109.5</v>
      </c>
      <c r="AK5127" s="33">
        <f>MIN(CalcoliFV!$AN$7,CalcoliFV!$AO$7+MAX(0,180-AJ5127)+4)</f>
        <v>110</v>
      </c>
    </row>
    <row r="5128" spans="35:37" x14ac:dyDescent="0.3">
      <c r="AI5128" s="32">
        <f t="shared" si="118"/>
        <v>45505.541666654237</v>
      </c>
      <c r="AJ5128" s="33">
        <v>111.87</v>
      </c>
      <c r="AK5128" s="33">
        <f>MIN(CalcoliFV!$AN$7,CalcoliFV!$AO$7+MAX(0,180-AJ5128)+4)</f>
        <v>110</v>
      </c>
    </row>
    <row r="5129" spans="35:37" x14ac:dyDescent="0.3">
      <c r="AI5129" s="32">
        <f t="shared" si="118"/>
        <v>45505.583333320901</v>
      </c>
      <c r="AJ5129" s="33">
        <v>110.2</v>
      </c>
      <c r="AK5129" s="33">
        <f>MIN(CalcoliFV!$AN$7,CalcoliFV!$AO$7+MAX(0,180-AJ5129)+4)</f>
        <v>110</v>
      </c>
    </row>
    <row r="5130" spans="35:37" x14ac:dyDescent="0.3">
      <c r="AI5130" s="32">
        <f t="shared" si="118"/>
        <v>45505.624999987565</v>
      </c>
      <c r="AJ5130" s="33">
        <v>113.75</v>
      </c>
      <c r="AK5130" s="33">
        <f>MIN(CalcoliFV!$AN$7,CalcoliFV!$AO$7+MAX(0,180-AJ5130)+4)</f>
        <v>110</v>
      </c>
    </row>
    <row r="5131" spans="35:37" x14ac:dyDescent="0.3">
      <c r="AI5131" s="32">
        <f t="shared" si="118"/>
        <v>45505.66666665423</v>
      </c>
      <c r="AJ5131" s="33">
        <v>115</v>
      </c>
      <c r="AK5131" s="33">
        <f>MIN(CalcoliFV!$AN$7,CalcoliFV!$AO$7+MAX(0,180-AJ5131)+4)</f>
        <v>110</v>
      </c>
    </row>
    <row r="5132" spans="35:37" x14ac:dyDescent="0.3">
      <c r="AI5132" s="32">
        <f t="shared" si="118"/>
        <v>45505.708333320894</v>
      </c>
      <c r="AJ5132" s="33">
        <v>116.2439</v>
      </c>
      <c r="AK5132" s="33">
        <f>MIN(CalcoliFV!$AN$7,CalcoliFV!$AO$7+MAX(0,180-AJ5132)+4)</f>
        <v>110</v>
      </c>
    </row>
    <row r="5133" spans="35:37" x14ac:dyDescent="0.3">
      <c r="AI5133" s="32">
        <f t="shared" si="118"/>
        <v>45505.749999987558</v>
      </c>
      <c r="AJ5133" s="33">
        <v>166.05</v>
      </c>
      <c r="AK5133" s="33">
        <f>MIN(CalcoliFV!$AN$7,CalcoliFV!$AO$7+MAX(0,180-AJ5133)+4)</f>
        <v>87.949999999999989</v>
      </c>
    </row>
    <row r="5134" spans="35:37" x14ac:dyDescent="0.3">
      <c r="AI5134" s="32">
        <f t="shared" si="118"/>
        <v>45505.791666654222</v>
      </c>
      <c r="AJ5134" s="33">
        <v>230.4</v>
      </c>
      <c r="AK5134" s="33">
        <f>MIN(CalcoliFV!$AN$7,CalcoliFV!$AO$7+MAX(0,180-AJ5134)+4)</f>
        <v>74</v>
      </c>
    </row>
    <row r="5135" spans="35:37" x14ac:dyDescent="0.3">
      <c r="AI5135" s="32">
        <f t="shared" si="118"/>
        <v>45505.833333320887</v>
      </c>
      <c r="AJ5135" s="33">
        <v>230.6</v>
      </c>
      <c r="AK5135" s="33">
        <f>MIN(CalcoliFV!$AN$7,CalcoliFV!$AO$7+MAX(0,180-AJ5135)+4)</f>
        <v>74</v>
      </c>
    </row>
    <row r="5136" spans="35:37" x14ac:dyDescent="0.3">
      <c r="AI5136" s="32">
        <f t="shared" si="118"/>
        <v>45505.874999987551</v>
      </c>
      <c r="AJ5136" s="33">
        <v>208</v>
      </c>
      <c r="AK5136" s="33">
        <f>MIN(CalcoliFV!$AN$7,CalcoliFV!$AO$7+MAX(0,180-AJ5136)+4)</f>
        <v>74</v>
      </c>
    </row>
    <row r="5137" spans="35:37" x14ac:dyDescent="0.3">
      <c r="AI5137" s="32">
        <f t="shared" si="118"/>
        <v>45505.916666654215</v>
      </c>
      <c r="AJ5137" s="33">
        <v>125.29</v>
      </c>
      <c r="AK5137" s="33">
        <f>MIN(CalcoliFV!$AN$7,CalcoliFV!$AO$7+MAX(0,180-AJ5137)+4)</f>
        <v>110</v>
      </c>
    </row>
    <row r="5138" spans="35:37" x14ac:dyDescent="0.3">
      <c r="AI5138" s="32">
        <f t="shared" si="118"/>
        <v>45505.958333320879</v>
      </c>
      <c r="AJ5138" s="33">
        <v>115.12</v>
      </c>
      <c r="AK5138" s="33">
        <f>MIN(CalcoliFV!$AN$7,CalcoliFV!$AO$7+MAX(0,180-AJ5138)+4)</f>
        <v>110</v>
      </c>
    </row>
    <row r="5139" spans="35:37" x14ac:dyDescent="0.3">
      <c r="AI5139" s="32">
        <f t="shared" si="118"/>
        <v>45505.999999987544</v>
      </c>
      <c r="AJ5139" s="33">
        <v>114.42</v>
      </c>
      <c r="AK5139" s="33">
        <f>MIN(CalcoliFV!$AN$7,CalcoliFV!$AO$7+MAX(0,180-AJ5139)+4)</f>
        <v>110</v>
      </c>
    </row>
    <row r="5140" spans="35:37" x14ac:dyDescent="0.3">
      <c r="AI5140" s="32">
        <f t="shared" si="118"/>
        <v>45506.041666654208</v>
      </c>
      <c r="AJ5140" s="33">
        <v>113.25</v>
      </c>
      <c r="AK5140" s="33">
        <f>MIN(CalcoliFV!$AN$7,CalcoliFV!$AO$7+MAX(0,180-AJ5140)+4)</f>
        <v>110</v>
      </c>
    </row>
    <row r="5141" spans="35:37" x14ac:dyDescent="0.3">
      <c r="AI5141" s="32">
        <f t="shared" si="118"/>
        <v>45506.083333320872</v>
      </c>
      <c r="AJ5141" s="33">
        <v>112.3</v>
      </c>
      <c r="AK5141" s="33">
        <f>MIN(CalcoliFV!$AN$7,CalcoliFV!$AO$7+MAX(0,180-AJ5141)+4)</f>
        <v>110</v>
      </c>
    </row>
    <row r="5142" spans="35:37" x14ac:dyDescent="0.3">
      <c r="AI5142" s="32">
        <f t="shared" si="118"/>
        <v>45506.124999987536</v>
      </c>
      <c r="AJ5142" s="33">
        <v>109.3</v>
      </c>
      <c r="AK5142" s="33">
        <f>MIN(CalcoliFV!$AN$7,CalcoliFV!$AO$7+MAX(0,180-AJ5142)+4)</f>
        <v>110</v>
      </c>
    </row>
    <row r="5143" spans="35:37" x14ac:dyDescent="0.3">
      <c r="AI5143" s="32">
        <f t="shared" si="118"/>
        <v>45506.166666654201</v>
      </c>
      <c r="AJ5143" s="33">
        <v>109.3</v>
      </c>
      <c r="AK5143" s="33">
        <f>MIN(CalcoliFV!$AN$7,CalcoliFV!$AO$7+MAX(0,180-AJ5143)+4)</f>
        <v>110</v>
      </c>
    </row>
    <row r="5144" spans="35:37" x14ac:dyDescent="0.3">
      <c r="AI5144" s="32">
        <f t="shared" si="118"/>
        <v>45506.208333320865</v>
      </c>
      <c r="AJ5144" s="33">
        <v>112</v>
      </c>
      <c r="AK5144" s="33">
        <f>MIN(CalcoliFV!$AN$7,CalcoliFV!$AO$7+MAX(0,180-AJ5144)+4)</f>
        <v>110</v>
      </c>
    </row>
    <row r="5145" spans="35:37" x14ac:dyDescent="0.3">
      <c r="AI5145" s="32">
        <f t="shared" si="118"/>
        <v>45506.249999987529</v>
      </c>
      <c r="AJ5145" s="33">
        <v>117.22</v>
      </c>
      <c r="AK5145" s="33">
        <f>MIN(CalcoliFV!$AN$7,CalcoliFV!$AO$7+MAX(0,180-AJ5145)+4)</f>
        <v>110</v>
      </c>
    </row>
    <row r="5146" spans="35:37" x14ac:dyDescent="0.3">
      <c r="AI5146" s="32">
        <f t="shared" si="118"/>
        <v>45506.291666654193</v>
      </c>
      <c r="AJ5146" s="33">
        <v>118.70439</v>
      </c>
      <c r="AK5146" s="33">
        <f>MIN(CalcoliFV!$AN$7,CalcoliFV!$AO$7+MAX(0,180-AJ5146)+4)</f>
        <v>110</v>
      </c>
    </row>
    <row r="5147" spans="35:37" x14ac:dyDescent="0.3">
      <c r="AI5147" s="32">
        <f t="shared" si="118"/>
        <v>45506.333333320857</v>
      </c>
      <c r="AJ5147" s="33">
        <v>116</v>
      </c>
      <c r="AK5147" s="33">
        <f>MIN(CalcoliFV!$AN$7,CalcoliFV!$AO$7+MAX(0,180-AJ5147)+4)</f>
        <v>110</v>
      </c>
    </row>
    <row r="5148" spans="35:37" x14ac:dyDescent="0.3">
      <c r="AI5148" s="32">
        <f t="shared" si="118"/>
        <v>45506.374999987522</v>
      </c>
      <c r="AJ5148" s="33">
        <v>116</v>
      </c>
      <c r="AK5148" s="33">
        <f>MIN(CalcoliFV!$AN$7,CalcoliFV!$AO$7+MAX(0,180-AJ5148)+4)</f>
        <v>110</v>
      </c>
    </row>
    <row r="5149" spans="35:37" x14ac:dyDescent="0.3">
      <c r="AI5149" s="32">
        <f t="shared" si="118"/>
        <v>45506.416666654186</v>
      </c>
      <c r="AJ5149" s="33">
        <v>111.41</v>
      </c>
      <c r="AK5149" s="33">
        <f>MIN(CalcoliFV!$AN$7,CalcoliFV!$AO$7+MAX(0,180-AJ5149)+4)</f>
        <v>110</v>
      </c>
    </row>
    <row r="5150" spans="35:37" x14ac:dyDescent="0.3">
      <c r="AI5150" s="32">
        <f t="shared" si="118"/>
        <v>45506.45833332085</v>
      </c>
      <c r="AJ5150" s="33">
        <v>110.02</v>
      </c>
      <c r="AK5150" s="33">
        <f>MIN(CalcoliFV!$AN$7,CalcoliFV!$AO$7+MAX(0,180-AJ5150)+4)</f>
        <v>110</v>
      </c>
    </row>
    <row r="5151" spans="35:37" x14ac:dyDescent="0.3">
      <c r="AI5151" s="32">
        <f t="shared" si="118"/>
        <v>45506.499999987514</v>
      </c>
      <c r="AJ5151" s="33">
        <v>109.81</v>
      </c>
      <c r="AK5151" s="33">
        <f>MIN(CalcoliFV!$AN$7,CalcoliFV!$AO$7+MAX(0,180-AJ5151)+4)</f>
        <v>110</v>
      </c>
    </row>
    <row r="5152" spans="35:37" x14ac:dyDescent="0.3">
      <c r="AI5152" s="32">
        <f t="shared" si="118"/>
        <v>45506.541666654179</v>
      </c>
      <c r="AJ5152" s="33">
        <v>109.81</v>
      </c>
      <c r="AK5152" s="33">
        <f>MIN(CalcoliFV!$AN$7,CalcoliFV!$AO$7+MAX(0,180-AJ5152)+4)</f>
        <v>110</v>
      </c>
    </row>
    <row r="5153" spans="35:37" x14ac:dyDescent="0.3">
      <c r="AI5153" s="32">
        <f t="shared" si="118"/>
        <v>45506.583333320843</v>
      </c>
      <c r="AJ5153" s="33">
        <v>109.81</v>
      </c>
      <c r="AK5153" s="33">
        <f>MIN(CalcoliFV!$AN$7,CalcoliFV!$AO$7+MAX(0,180-AJ5153)+4)</f>
        <v>110</v>
      </c>
    </row>
    <row r="5154" spans="35:37" x14ac:dyDescent="0.3">
      <c r="AI5154" s="32">
        <f t="shared" si="118"/>
        <v>45506.624999987507</v>
      </c>
      <c r="AJ5154" s="33">
        <v>109.81</v>
      </c>
      <c r="AK5154" s="33">
        <f>MIN(CalcoliFV!$AN$7,CalcoliFV!$AO$7+MAX(0,180-AJ5154)+4)</f>
        <v>110</v>
      </c>
    </row>
    <row r="5155" spans="35:37" x14ac:dyDescent="0.3">
      <c r="AI5155" s="32">
        <f t="shared" si="118"/>
        <v>45506.666666654171</v>
      </c>
      <c r="AJ5155" s="33">
        <v>113.34</v>
      </c>
      <c r="AK5155" s="33">
        <f>MIN(CalcoliFV!$AN$7,CalcoliFV!$AO$7+MAX(0,180-AJ5155)+4)</f>
        <v>110</v>
      </c>
    </row>
    <row r="5156" spans="35:37" x14ac:dyDescent="0.3">
      <c r="AI5156" s="32">
        <f t="shared" si="118"/>
        <v>45506.708333320836</v>
      </c>
      <c r="AJ5156" s="33">
        <v>114.42</v>
      </c>
      <c r="AK5156" s="33">
        <f>MIN(CalcoliFV!$AN$7,CalcoliFV!$AO$7+MAX(0,180-AJ5156)+4)</f>
        <v>110</v>
      </c>
    </row>
    <row r="5157" spans="35:37" x14ac:dyDescent="0.3">
      <c r="AI5157" s="32">
        <f t="shared" si="118"/>
        <v>45506.7499999875</v>
      </c>
      <c r="AJ5157" s="33">
        <v>136.86060000000001</v>
      </c>
      <c r="AK5157" s="33">
        <f>MIN(CalcoliFV!$AN$7,CalcoliFV!$AO$7+MAX(0,180-AJ5157)+4)</f>
        <v>110</v>
      </c>
    </row>
    <row r="5158" spans="35:37" x14ac:dyDescent="0.3">
      <c r="AI5158" s="32">
        <f t="shared" si="118"/>
        <v>45506.791666654164</v>
      </c>
      <c r="AJ5158" s="33">
        <v>206.7</v>
      </c>
      <c r="AK5158" s="33">
        <f>MIN(CalcoliFV!$AN$7,CalcoliFV!$AO$7+MAX(0,180-AJ5158)+4)</f>
        <v>74</v>
      </c>
    </row>
    <row r="5159" spans="35:37" x14ac:dyDescent="0.3">
      <c r="AI5159" s="32">
        <f t="shared" si="118"/>
        <v>45506.833333320828</v>
      </c>
      <c r="AJ5159" s="33">
        <v>228</v>
      </c>
      <c r="AK5159" s="33">
        <f>MIN(CalcoliFV!$AN$7,CalcoliFV!$AO$7+MAX(0,180-AJ5159)+4)</f>
        <v>74</v>
      </c>
    </row>
    <row r="5160" spans="35:37" x14ac:dyDescent="0.3">
      <c r="AI5160" s="32">
        <f t="shared" si="118"/>
        <v>45506.874999987493</v>
      </c>
      <c r="AJ5160" s="33">
        <v>165</v>
      </c>
      <c r="AK5160" s="33">
        <f>MIN(CalcoliFV!$AN$7,CalcoliFV!$AO$7+MAX(0,180-AJ5160)+4)</f>
        <v>89</v>
      </c>
    </row>
    <row r="5161" spans="35:37" x14ac:dyDescent="0.3">
      <c r="AI5161" s="32">
        <f t="shared" si="118"/>
        <v>45506.916666654157</v>
      </c>
      <c r="AJ5161" s="33">
        <v>119.62685999999999</v>
      </c>
      <c r="AK5161" s="33">
        <f>MIN(CalcoliFV!$AN$7,CalcoliFV!$AO$7+MAX(0,180-AJ5161)+4)</f>
        <v>110</v>
      </c>
    </row>
    <row r="5162" spans="35:37" x14ac:dyDescent="0.3">
      <c r="AI5162" s="32">
        <f t="shared" si="118"/>
        <v>45506.958333320821</v>
      </c>
      <c r="AJ5162" s="33">
        <v>112.83226999999999</v>
      </c>
      <c r="AK5162" s="33">
        <f>MIN(CalcoliFV!$AN$7,CalcoliFV!$AO$7+MAX(0,180-AJ5162)+4)</f>
        <v>110</v>
      </c>
    </row>
    <row r="5163" spans="35:37" x14ac:dyDescent="0.3">
      <c r="AI5163" s="32">
        <f t="shared" si="118"/>
        <v>45506.999999987485</v>
      </c>
      <c r="AJ5163" s="33">
        <v>118.19902</v>
      </c>
      <c r="AK5163" s="33">
        <f>MIN(CalcoliFV!$AN$7,CalcoliFV!$AO$7+MAX(0,180-AJ5163)+4)</f>
        <v>110</v>
      </c>
    </row>
    <row r="5164" spans="35:37" x14ac:dyDescent="0.3">
      <c r="AI5164" s="32">
        <f t="shared" si="118"/>
        <v>45507.04166665415</v>
      </c>
      <c r="AJ5164" s="33">
        <v>117.16</v>
      </c>
      <c r="AK5164" s="33">
        <f>MIN(CalcoliFV!$AN$7,CalcoliFV!$AO$7+MAX(0,180-AJ5164)+4)</f>
        <v>110</v>
      </c>
    </row>
    <row r="5165" spans="35:37" x14ac:dyDescent="0.3">
      <c r="AI5165" s="32">
        <f t="shared" si="118"/>
        <v>45507.083333320814</v>
      </c>
      <c r="AJ5165" s="33">
        <v>114.62</v>
      </c>
      <c r="AK5165" s="33">
        <f>MIN(CalcoliFV!$AN$7,CalcoliFV!$AO$7+MAX(0,180-AJ5165)+4)</f>
        <v>110</v>
      </c>
    </row>
    <row r="5166" spans="35:37" x14ac:dyDescent="0.3">
      <c r="AI5166" s="32">
        <f t="shared" si="118"/>
        <v>45507.124999987478</v>
      </c>
      <c r="AJ5166" s="33">
        <v>113</v>
      </c>
      <c r="AK5166" s="33">
        <f>MIN(CalcoliFV!$AN$7,CalcoliFV!$AO$7+MAX(0,180-AJ5166)+4)</f>
        <v>110</v>
      </c>
    </row>
    <row r="5167" spans="35:37" x14ac:dyDescent="0.3">
      <c r="AI5167" s="32">
        <f t="shared" si="118"/>
        <v>45507.166666654142</v>
      </c>
      <c r="AJ5167" s="33">
        <v>113.46137</v>
      </c>
      <c r="AK5167" s="33">
        <f>MIN(CalcoliFV!$AN$7,CalcoliFV!$AO$7+MAX(0,180-AJ5167)+4)</f>
        <v>110</v>
      </c>
    </row>
    <row r="5168" spans="35:37" x14ac:dyDescent="0.3">
      <c r="AI5168" s="32">
        <f t="shared" si="118"/>
        <v>45507.208333320807</v>
      </c>
      <c r="AJ5168" s="33">
        <v>111.33</v>
      </c>
      <c r="AK5168" s="33">
        <f>MIN(CalcoliFV!$AN$7,CalcoliFV!$AO$7+MAX(0,180-AJ5168)+4)</f>
        <v>110</v>
      </c>
    </row>
    <row r="5169" spans="35:37" x14ac:dyDescent="0.3">
      <c r="AI5169" s="32">
        <f t="shared" si="118"/>
        <v>45507.249999987471</v>
      </c>
      <c r="AJ5169" s="33">
        <v>113.9</v>
      </c>
      <c r="AK5169" s="33">
        <f>MIN(CalcoliFV!$AN$7,CalcoliFV!$AO$7+MAX(0,180-AJ5169)+4)</f>
        <v>110</v>
      </c>
    </row>
    <row r="5170" spans="35:37" x14ac:dyDescent="0.3">
      <c r="AI5170" s="32">
        <f t="shared" si="118"/>
        <v>45507.291666654135</v>
      </c>
      <c r="AJ5170" s="33">
        <v>114.62</v>
      </c>
      <c r="AK5170" s="33">
        <f>MIN(CalcoliFV!$AN$7,CalcoliFV!$AO$7+MAX(0,180-AJ5170)+4)</f>
        <v>110</v>
      </c>
    </row>
    <row r="5171" spans="35:37" x14ac:dyDescent="0.3">
      <c r="AI5171" s="32">
        <f t="shared" si="118"/>
        <v>45507.333333320799</v>
      </c>
      <c r="AJ5171" s="33">
        <v>114</v>
      </c>
      <c r="AK5171" s="33">
        <f>MIN(CalcoliFV!$AN$7,CalcoliFV!$AO$7+MAX(0,180-AJ5171)+4)</f>
        <v>110</v>
      </c>
    </row>
    <row r="5172" spans="35:37" x14ac:dyDescent="0.3">
      <c r="AI5172" s="32">
        <f t="shared" si="118"/>
        <v>45507.374999987464</v>
      </c>
      <c r="AJ5172" s="33">
        <v>112</v>
      </c>
      <c r="AK5172" s="33">
        <f>MIN(CalcoliFV!$AN$7,CalcoliFV!$AO$7+MAX(0,180-AJ5172)+4)</f>
        <v>110</v>
      </c>
    </row>
    <row r="5173" spans="35:37" x14ac:dyDescent="0.3">
      <c r="AI5173" s="32">
        <f t="shared" si="118"/>
        <v>45507.416666654128</v>
      </c>
      <c r="AJ5173" s="33">
        <v>106.82</v>
      </c>
      <c r="AK5173" s="33">
        <f>MIN(CalcoliFV!$AN$7,CalcoliFV!$AO$7+MAX(0,180-AJ5173)+4)</f>
        <v>110</v>
      </c>
    </row>
    <row r="5174" spans="35:37" x14ac:dyDescent="0.3">
      <c r="AI5174" s="32">
        <f t="shared" si="118"/>
        <v>45507.458333320792</v>
      </c>
      <c r="AJ5174" s="33">
        <v>101.95</v>
      </c>
      <c r="AK5174" s="33">
        <f>MIN(CalcoliFV!$AN$7,CalcoliFV!$AO$7+MAX(0,180-AJ5174)+4)</f>
        <v>110</v>
      </c>
    </row>
    <row r="5175" spans="35:37" x14ac:dyDescent="0.3">
      <c r="AI5175" s="32">
        <f t="shared" si="118"/>
        <v>45507.499999987456</v>
      </c>
      <c r="AJ5175" s="33">
        <v>101.83</v>
      </c>
      <c r="AK5175" s="33">
        <f>MIN(CalcoliFV!$AN$7,CalcoliFV!$AO$7+MAX(0,180-AJ5175)+4)</f>
        <v>110</v>
      </c>
    </row>
    <row r="5176" spans="35:37" x14ac:dyDescent="0.3">
      <c r="AI5176" s="32">
        <f t="shared" si="118"/>
        <v>45507.54166665412</v>
      </c>
      <c r="AJ5176" s="33">
        <v>105</v>
      </c>
      <c r="AK5176" s="33">
        <f>MIN(CalcoliFV!$AN$7,CalcoliFV!$AO$7+MAX(0,180-AJ5176)+4)</f>
        <v>110</v>
      </c>
    </row>
    <row r="5177" spans="35:37" x14ac:dyDescent="0.3">
      <c r="AI5177" s="32">
        <f t="shared" si="118"/>
        <v>45507.583333320785</v>
      </c>
      <c r="AJ5177" s="33">
        <v>105</v>
      </c>
      <c r="AK5177" s="33">
        <f>MIN(CalcoliFV!$AN$7,CalcoliFV!$AO$7+MAX(0,180-AJ5177)+4)</f>
        <v>110</v>
      </c>
    </row>
    <row r="5178" spans="35:37" x14ac:dyDescent="0.3">
      <c r="AI5178" s="32">
        <f t="shared" si="118"/>
        <v>45507.624999987449</v>
      </c>
      <c r="AJ5178" s="33">
        <v>109.77</v>
      </c>
      <c r="AK5178" s="33">
        <f>MIN(CalcoliFV!$AN$7,CalcoliFV!$AO$7+MAX(0,180-AJ5178)+4)</f>
        <v>110</v>
      </c>
    </row>
    <row r="5179" spans="35:37" x14ac:dyDescent="0.3">
      <c r="AI5179" s="32">
        <f t="shared" si="118"/>
        <v>45507.666666654113</v>
      </c>
      <c r="AJ5179" s="33">
        <v>115.51</v>
      </c>
      <c r="AK5179" s="33">
        <f>MIN(CalcoliFV!$AN$7,CalcoliFV!$AO$7+MAX(0,180-AJ5179)+4)</f>
        <v>110</v>
      </c>
    </row>
    <row r="5180" spans="35:37" x14ac:dyDescent="0.3">
      <c r="AI5180" s="32">
        <f t="shared" si="118"/>
        <v>45507.708333320777</v>
      </c>
      <c r="AJ5180" s="33">
        <v>117.16</v>
      </c>
      <c r="AK5180" s="33">
        <f>MIN(CalcoliFV!$AN$7,CalcoliFV!$AO$7+MAX(0,180-AJ5180)+4)</f>
        <v>110</v>
      </c>
    </row>
    <row r="5181" spans="35:37" x14ac:dyDescent="0.3">
      <c r="AI5181" s="32">
        <f t="shared" si="118"/>
        <v>45507.749999987442</v>
      </c>
      <c r="AJ5181" s="33">
        <v>126.71</v>
      </c>
      <c r="AK5181" s="33">
        <f>MIN(CalcoliFV!$AN$7,CalcoliFV!$AO$7+MAX(0,180-AJ5181)+4)</f>
        <v>110</v>
      </c>
    </row>
    <row r="5182" spans="35:37" x14ac:dyDescent="0.3">
      <c r="AI5182" s="32">
        <f t="shared" si="118"/>
        <v>45507.791666654106</v>
      </c>
      <c r="AJ5182" s="33">
        <v>166.7</v>
      </c>
      <c r="AK5182" s="33">
        <f>MIN(CalcoliFV!$AN$7,CalcoliFV!$AO$7+MAX(0,180-AJ5182)+4)</f>
        <v>87.300000000000011</v>
      </c>
    </row>
    <row r="5183" spans="35:37" x14ac:dyDescent="0.3">
      <c r="AI5183" s="32">
        <f t="shared" si="118"/>
        <v>45507.83333332077</v>
      </c>
      <c r="AJ5183" s="33">
        <v>187.97</v>
      </c>
      <c r="AK5183" s="33">
        <f>MIN(CalcoliFV!$AN$7,CalcoliFV!$AO$7+MAX(0,180-AJ5183)+4)</f>
        <v>74</v>
      </c>
    </row>
    <row r="5184" spans="35:37" x14ac:dyDescent="0.3">
      <c r="AI5184" s="32">
        <f t="shared" si="118"/>
        <v>45507.874999987434</v>
      </c>
      <c r="AJ5184" s="33">
        <v>174</v>
      </c>
      <c r="AK5184" s="33">
        <f>MIN(CalcoliFV!$AN$7,CalcoliFV!$AO$7+MAX(0,180-AJ5184)+4)</f>
        <v>80</v>
      </c>
    </row>
    <row r="5185" spans="35:37" x14ac:dyDescent="0.3">
      <c r="AI5185" s="32">
        <f t="shared" si="118"/>
        <v>45507.916666654099</v>
      </c>
      <c r="AJ5185" s="33">
        <v>134.29462000000001</v>
      </c>
      <c r="AK5185" s="33">
        <f>MIN(CalcoliFV!$AN$7,CalcoliFV!$AO$7+MAX(0,180-AJ5185)+4)</f>
        <v>110</v>
      </c>
    </row>
    <row r="5186" spans="35:37" x14ac:dyDescent="0.3">
      <c r="AI5186" s="32">
        <f t="shared" si="118"/>
        <v>45507.958333320763</v>
      </c>
      <c r="AJ5186" s="33">
        <v>118.52</v>
      </c>
      <c r="AK5186" s="33">
        <f>MIN(CalcoliFV!$AN$7,CalcoliFV!$AO$7+MAX(0,180-AJ5186)+4)</f>
        <v>110</v>
      </c>
    </row>
    <row r="5187" spans="35:37" x14ac:dyDescent="0.3">
      <c r="AI5187" s="32">
        <f t="shared" si="118"/>
        <v>45507.999999987427</v>
      </c>
      <c r="AJ5187" s="33">
        <v>189</v>
      </c>
      <c r="AK5187" s="33">
        <f>MIN(CalcoliFV!$AN$7,CalcoliFV!$AO$7+MAX(0,180-AJ5187)+4)</f>
        <v>74</v>
      </c>
    </row>
    <row r="5188" spans="35:37" x14ac:dyDescent="0.3">
      <c r="AI5188" s="32">
        <f t="shared" si="118"/>
        <v>45508.041666654091</v>
      </c>
      <c r="AJ5188" s="33">
        <v>166.05</v>
      </c>
      <c r="AK5188" s="33">
        <f>MIN(CalcoliFV!$AN$7,CalcoliFV!$AO$7+MAX(0,180-AJ5188)+4)</f>
        <v>87.949999999999989</v>
      </c>
    </row>
    <row r="5189" spans="35:37" x14ac:dyDescent="0.3">
      <c r="AI5189" s="32">
        <f t="shared" ref="AI5189:AI5252" si="119">AI5188+1/24</f>
        <v>45508.083333320756</v>
      </c>
      <c r="AJ5189" s="33">
        <v>149.49493000000001</v>
      </c>
      <c r="AK5189" s="33">
        <f>MIN(CalcoliFV!$AN$7,CalcoliFV!$AO$7+MAX(0,180-AJ5189)+4)</f>
        <v>104.50506999999999</v>
      </c>
    </row>
    <row r="5190" spans="35:37" x14ac:dyDescent="0.3">
      <c r="AI5190" s="32">
        <f t="shared" si="119"/>
        <v>45508.12499998742</v>
      </c>
      <c r="AJ5190" s="33">
        <v>151.87</v>
      </c>
      <c r="AK5190" s="33">
        <f>MIN(CalcoliFV!$AN$7,CalcoliFV!$AO$7+MAX(0,180-AJ5190)+4)</f>
        <v>102.13</v>
      </c>
    </row>
    <row r="5191" spans="35:37" x14ac:dyDescent="0.3">
      <c r="AI5191" s="32">
        <f t="shared" si="119"/>
        <v>45508.166666654084</v>
      </c>
      <c r="AJ5191" s="33">
        <v>151.91999999999999</v>
      </c>
      <c r="AK5191" s="33">
        <f>MIN(CalcoliFV!$AN$7,CalcoliFV!$AO$7+MAX(0,180-AJ5191)+4)</f>
        <v>102.08000000000001</v>
      </c>
    </row>
    <row r="5192" spans="35:37" x14ac:dyDescent="0.3">
      <c r="AI5192" s="32">
        <f t="shared" si="119"/>
        <v>45508.208333320748</v>
      </c>
      <c r="AJ5192" s="33">
        <v>141.77000000000001</v>
      </c>
      <c r="AK5192" s="33">
        <f>MIN(CalcoliFV!$AN$7,CalcoliFV!$AO$7+MAX(0,180-AJ5192)+4)</f>
        <v>110</v>
      </c>
    </row>
    <row r="5193" spans="35:37" x14ac:dyDescent="0.3">
      <c r="AI5193" s="32">
        <f t="shared" si="119"/>
        <v>45508.249999987413</v>
      </c>
      <c r="AJ5193" s="33">
        <v>139.88927000000001</v>
      </c>
      <c r="AK5193" s="33">
        <f>MIN(CalcoliFV!$AN$7,CalcoliFV!$AO$7+MAX(0,180-AJ5193)+4)</f>
        <v>110</v>
      </c>
    </row>
    <row r="5194" spans="35:37" x14ac:dyDescent="0.3">
      <c r="AI5194" s="32">
        <f t="shared" si="119"/>
        <v>45508.291666654077</v>
      </c>
      <c r="AJ5194" s="33">
        <v>116.82</v>
      </c>
      <c r="AK5194" s="33">
        <f>MIN(CalcoliFV!$AN$7,CalcoliFV!$AO$7+MAX(0,180-AJ5194)+4)</f>
        <v>110</v>
      </c>
    </row>
    <row r="5195" spans="35:37" x14ac:dyDescent="0.3">
      <c r="AI5195" s="32">
        <f t="shared" si="119"/>
        <v>45508.333333320741</v>
      </c>
      <c r="AJ5195" s="33">
        <v>114.51</v>
      </c>
      <c r="AK5195" s="33">
        <f>MIN(CalcoliFV!$AN$7,CalcoliFV!$AO$7+MAX(0,180-AJ5195)+4)</f>
        <v>110</v>
      </c>
    </row>
    <row r="5196" spans="35:37" x14ac:dyDescent="0.3">
      <c r="AI5196" s="32">
        <f t="shared" si="119"/>
        <v>45508.374999987405</v>
      </c>
      <c r="AJ5196" s="33">
        <v>112.27</v>
      </c>
      <c r="AK5196" s="33">
        <f>MIN(CalcoliFV!$AN$7,CalcoliFV!$AO$7+MAX(0,180-AJ5196)+4)</f>
        <v>110</v>
      </c>
    </row>
    <row r="5197" spans="35:37" x14ac:dyDescent="0.3">
      <c r="AI5197" s="32">
        <f t="shared" si="119"/>
        <v>45508.41666665407</v>
      </c>
      <c r="AJ5197" s="33">
        <v>102.97</v>
      </c>
      <c r="AK5197" s="33">
        <f>MIN(CalcoliFV!$AN$7,CalcoliFV!$AO$7+MAX(0,180-AJ5197)+4)</f>
        <v>110</v>
      </c>
    </row>
    <row r="5198" spans="35:37" x14ac:dyDescent="0.3">
      <c r="AI5198" s="32">
        <f t="shared" si="119"/>
        <v>45508.458333320734</v>
      </c>
      <c r="AJ5198" s="33">
        <v>107.54</v>
      </c>
      <c r="AK5198" s="33">
        <f>MIN(CalcoliFV!$AN$7,CalcoliFV!$AO$7+MAX(0,180-AJ5198)+4)</f>
        <v>110</v>
      </c>
    </row>
    <row r="5199" spans="35:37" x14ac:dyDescent="0.3">
      <c r="AI5199" s="32">
        <f t="shared" si="119"/>
        <v>45508.499999987398</v>
      </c>
      <c r="AJ5199" s="33">
        <v>111.13</v>
      </c>
      <c r="AK5199" s="33">
        <f>MIN(CalcoliFV!$AN$7,CalcoliFV!$AO$7+MAX(0,180-AJ5199)+4)</f>
        <v>110</v>
      </c>
    </row>
    <row r="5200" spans="35:37" x14ac:dyDescent="0.3">
      <c r="AI5200" s="32">
        <f t="shared" si="119"/>
        <v>45508.541666654062</v>
      </c>
      <c r="AJ5200" s="33">
        <v>114.51</v>
      </c>
      <c r="AK5200" s="33">
        <f>MIN(CalcoliFV!$AN$7,CalcoliFV!$AO$7+MAX(0,180-AJ5200)+4)</f>
        <v>110</v>
      </c>
    </row>
    <row r="5201" spans="35:37" x14ac:dyDescent="0.3">
      <c r="AI5201" s="32">
        <f t="shared" si="119"/>
        <v>45508.583333320727</v>
      </c>
      <c r="AJ5201" s="33">
        <v>114.77</v>
      </c>
      <c r="AK5201" s="33">
        <f>MIN(CalcoliFV!$AN$7,CalcoliFV!$AO$7+MAX(0,180-AJ5201)+4)</f>
        <v>110</v>
      </c>
    </row>
    <row r="5202" spans="35:37" x14ac:dyDescent="0.3">
      <c r="AI5202" s="32">
        <f t="shared" si="119"/>
        <v>45508.624999987391</v>
      </c>
      <c r="AJ5202" s="33">
        <v>111.13</v>
      </c>
      <c r="AK5202" s="33">
        <f>MIN(CalcoliFV!$AN$7,CalcoliFV!$AO$7+MAX(0,180-AJ5202)+4)</f>
        <v>110</v>
      </c>
    </row>
    <row r="5203" spans="35:37" x14ac:dyDescent="0.3">
      <c r="AI5203" s="32">
        <f t="shared" si="119"/>
        <v>45508.666666654055</v>
      </c>
      <c r="AJ5203" s="33">
        <v>111.13</v>
      </c>
      <c r="AK5203" s="33">
        <f>MIN(CalcoliFV!$AN$7,CalcoliFV!$AO$7+MAX(0,180-AJ5203)+4)</f>
        <v>110</v>
      </c>
    </row>
    <row r="5204" spans="35:37" x14ac:dyDescent="0.3">
      <c r="AI5204" s="32">
        <f t="shared" si="119"/>
        <v>45508.708333320719</v>
      </c>
      <c r="AJ5204" s="33">
        <v>114.77</v>
      </c>
      <c r="AK5204" s="33">
        <f>MIN(CalcoliFV!$AN$7,CalcoliFV!$AO$7+MAX(0,180-AJ5204)+4)</f>
        <v>110</v>
      </c>
    </row>
    <row r="5205" spans="35:37" x14ac:dyDescent="0.3">
      <c r="AI5205" s="32">
        <f t="shared" si="119"/>
        <v>45508.749999987383</v>
      </c>
      <c r="AJ5205" s="33">
        <v>126.2</v>
      </c>
      <c r="AK5205" s="33">
        <f>MIN(CalcoliFV!$AN$7,CalcoliFV!$AO$7+MAX(0,180-AJ5205)+4)</f>
        <v>110</v>
      </c>
    </row>
    <row r="5206" spans="35:37" x14ac:dyDescent="0.3">
      <c r="AI5206" s="32">
        <f t="shared" si="119"/>
        <v>45508.791666654048</v>
      </c>
      <c r="AJ5206" s="33">
        <v>166.24985000000001</v>
      </c>
      <c r="AK5206" s="33">
        <f>MIN(CalcoliFV!$AN$7,CalcoliFV!$AO$7+MAX(0,180-AJ5206)+4)</f>
        <v>87.750149999999991</v>
      </c>
    </row>
    <row r="5207" spans="35:37" x14ac:dyDescent="0.3">
      <c r="AI5207" s="32">
        <f t="shared" si="119"/>
        <v>45508.833333320712</v>
      </c>
      <c r="AJ5207" s="33">
        <v>220</v>
      </c>
      <c r="AK5207" s="33">
        <f>MIN(CalcoliFV!$AN$7,CalcoliFV!$AO$7+MAX(0,180-AJ5207)+4)</f>
        <v>74</v>
      </c>
    </row>
    <row r="5208" spans="35:37" x14ac:dyDescent="0.3">
      <c r="AI5208" s="32">
        <f t="shared" si="119"/>
        <v>45508.874999987376</v>
      </c>
      <c r="AJ5208" s="33">
        <v>194.68</v>
      </c>
      <c r="AK5208" s="33">
        <f>MIN(CalcoliFV!$AN$7,CalcoliFV!$AO$7+MAX(0,180-AJ5208)+4)</f>
        <v>74</v>
      </c>
    </row>
    <row r="5209" spans="35:37" x14ac:dyDescent="0.3">
      <c r="AI5209" s="32">
        <f t="shared" si="119"/>
        <v>45508.91666665404</v>
      </c>
      <c r="AJ5209" s="33">
        <v>166.05</v>
      </c>
      <c r="AK5209" s="33">
        <f>MIN(CalcoliFV!$AN$7,CalcoliFV!$AO$7+MAX(0,180-AJ5209)+4)</f>
        <v>87.949999999999989</v>
      </c>
    </row>
    <row r="5210" spans="35:37" x14ac:dyDescent="0.3">
      <c r="AI5210" s="32">
        <f t="shared" si="119"/>
        <v>45508.958333320705</v>
      </c>
      <c r="AJ5210" s="33">
        <v>126.18</v>
      </c>
      <c r="AK5210" s="33">
        <f>MIN(CalcoliFV!$AN$7,CalcoliFV!$AO$7+MAX(0,180-AJ5210)+4)</f>
        <v>110</v>
      </c>
    </row>
    <row r="5211" spans="35:37" x14ac:dyDescent="0.3">
      <c r="AI5211" s="32">
        <f t="shared" si="119"/>
        <v>45508.999999987369</v>
      </c>
      <c r="AJ5211" s="33">
        <v>119.77</v>
      </c>
      <c r="AK5211" s="33">
        <f>MIN(CalcoliFV!$AN$7,CalcoliFV!$AO$7+MAX(0,180-AJ5211)+4)</f>
        <v>110</v>
      </c>
    </row>
    <row r="5212" spans="35:37" x14ac:dyDescent="0.3">
      <c r="AI5212" s="32">
        <f t="shared" si="119"/>
        <v>45509.041666654033</v>
      </c>
      <c r="AJ5212" s="33">
        <v>117.75</v>
      </c>
      <c r="AK5212" s="33">
        <f>MIN(CalcoliFV!$AN$7,CalcoliFV!$AO$7+MAX(0,180-AJ5212)+4)</f>
        <v>110</v>
      </c>
    </row>
    <row r="5213" spans="35:37" x14ac:dyDescent="0.3">
      <c r="AI5213" s="32">
        <f t="shared" si="119"/>
        <v>45509.083333320697</v>
      </c>
      <c r="AJ5213" s="33">
        <v>115.34</v>
      </c>
      <c r="AK5213" s="33">
        <f>MIN(CalcoliFV!$AN$7,CalcoliFV!$AO$7+MAX(0,180-AJ5213)+4)</f>
        <v>110</v>
      </c>
    </row>
    <row r="5214" spans="35:37" x14ac:dyDescent="0.3">
      <c r="AI5214" s="32">
        <f t="shared" si="119"/>
        <v>45509.124999987362</v>
      </c>
      <c r="AJ5214" s="33">
        <v>114.75</v>
      </c>
      <c r="AK5214" s="33">
        <f>MIN(CalcoliFV!$AN$7,CalcoliFV!$AO$7+MAX(0,180-AJ5214)+4)</f>
        <v>110</v>
      </c>
    </row>
    <row r="5215" spans="35:37" x14ac:dyDescent="0.3">
      <c r="AI5215" s="32">
        <f t="shared" si="119"/>
        <v>45509.166666654026</v>
      </c>
      <c r="AJ5215" s="33">
        <v>114.4</v>
      </c>
      <c r="AK5215" s="33">
        <f>MIN(CalcoliFV!$AN$7,CalcoliFV!$AO$7+MAX(0,180-AJ5215)+4)</f>
        <v>110</v>
      </c>
    </row>
    <row r="5216" spans="35:37" x14ac:dyDescent="0.3">
      <c r="AI5216" s="32">
        <f t="shared" si="119"/>
        <v>45509.20833332069</v>
      </c>
      <c r="AJ5216" s="33">
        <v>115</v>
      </c>
      <c r="AK5216" s="33">
        <f>MIN(CalcoliFV!$AN$7,CalcoliFV!$AO$7+MAX(0,180-AJ5216)+4)</f>
        <v>110</v>
      </c>
    </row>
    <row r="5217" spans="35:37" x14ac:dyDescent="0.3">
      <c r="AI5217" s="32">
        <f t="shared" si="119"/>
        <v>45509.249999987354</v>
      </c>
      <c r="AJ5217" s="33">
        <v>119.77</v>
      </c>
      <c r="AK5217" s="33">
        <f>MIN(CalcoliFV!$AN$7,CalcoliFV!$AO$7+MAX(0,180-AJ5217)+4)</f>
        <v>110</v>
      </c>
    </row>
    <row r="5218" spans="35:37" x14ac:dyDescent="0.3">
      <c r="AI5218" s="32">
        <f t="shared" si="119"/>
        <v>45509.291666654019</v>
      </c>
      <c r="AJ5218" s="33">
        <v>130.84638000000001</v>
      </c>
      <c r="AK5218" s="33">
        <f>MIN(CalcoliFV!$AN$7,CalcoliFV!$AO$7+MAX(0,180-AJ5218)+4)</f>
        <v>110</v>
      </c>
    </row>
    <row r="5219" spans="35:37" x14ac:dyDescent="0.3">
      <c r="AI5219" s="32">
        <f t="shared" si="119"/>
        <v>45509.333333320683</v>
      </c>
      <c r="AJ5219" s="33">
        <v>118</v>
      </c>
      <c r="AK5219" s="33">
        <f>MIN(CalcoliFV!$AN$7,CalcoliFV!$AO$7+MAX(0,180-AJ5219)+4)</f>
        <v>110</v>
      </c>
    </row>
    <row r="5220" spans="35:37" x14ac:dyDescent="0.3">
      <c r="AI5220" s="32">
        <f t="shared" si="119"/>
        <v>45509.374999987347</v>
      </c>
      <c r="AJ5220" s="33">
        <v>115</v>
      </c>
      <c r="AK5220" s="33">
        <f>MIN(CalcoliFV!$AN$7,CalcoliFV!$AO$7+MAX(0,180-AJ5220)+4)</f>
        <v>110</v>
      </c>
    </row>
    <row r="5221" spans="35:37" x14ac:dyDescent="0.3">
      <c r="AI5221" s="32">
        <f t="shared" si="119"/>
        <v>45509.416666654011</v>
      </c>
      <c r="AJ5221" s="33">
        <v>108.08</v>
      </c>
      <c r="AK5221" s="33">
        <f>MIN(CalcoliFV!$AN$7,CalcoliFV!$AO$7+MAX(0,180-AJ5221)+4)</f>
        <v>110</v>
      </c>
    </row>
    <row r="5222" spans="35:37" x14ac:dyDescent="0.3">
      <c r="AI5222" s="32">
        <f t="shared" si="119"/>
        <v>45509.458333320676</v>
      </c>
      <c r="AJ5222" s="33">
        <v>106.13</v>
      </c>
      <c r="AK5222" s="33">
        <f>MIN(CalcoliFV!$AN$7,CalcoliFV!$AO$7+MAX(0,180-AJ5222)+4)</f>
        <v>110</v>
      </c>
    </row>
    <row r="5223" spans="35:37" x14ac:dyDescent="0.3">
      <c r="AI5223" s="32">
        <f t="shared" si="119"/>
        <v>45509.49999998734</v>
      </c>
      <c r="AJ5223" s="33">
        <v>101.36</v>
      </c>
      <c r="AK5223" s="33">
        <f>MIN(CalcoliFV!$AN$7,CalcoliFV!$AO$7+MAX(0,180-AJ5223)+4)</f>
        <v>110</v>
      </c>
    </row>
    <row r="5224" spans="35:37" x14ac:dyDescent="0.3">
      <c r="AI5224" s="32">
        <f t="shared" si="119"/>
        <v>45509.541666654004</v>
      </c>
      <c r="AJ5224" s="33">
        <v>102.97</v>
      </c>
      <c r="AK5224" s="33">
        <f>MIN(CalcoliFV!$AN$7,CalcoliFV!$AO$7+MAX(0,180-AJ5224)+4)</f>
        <v>110</v>
      </c>
    </row>
    <row r="5225" spans="35:37" x14ac:dyDescent="0.3">
      <c r="AI5225" s="32">
        <f t="shared" si="119"/>
        <v>45509.583333320668</v>
      </c>
      <c r="AJ5225" s="33">
        <v>110.5</v>
      </c>
      <c r="AK5225" s="33">
        <f>MIN(CalcoliFV!$AN$7,CalcoliFV!$AO$7+MAX(0,180-AJ5225)+4)</f>
        <v>110</v>
      </c>
    </row>
    <row r="5226" spans="35:37" x14ac:dyDescent="0.3">
      <c r="AI5226" s="32">
        <f t="shared" si="119"/>
        <v>45509.624999987333</v>
      </c>
      <c r="AJ5226" s="33">
        <v>115.34</v>
      </c>
      <c r="AK5226" s="33">
        <f>MIN(CalcoliFV!$AN$7,CalcoliFV!$AO$7+MAX(0,180-AJ5226)+4)</f>
        <v>110</v>
      </c>
    </row>
    <row r="5227" spans="35:37" x14ac:dyDescent="0.3">
      <c r="AI5227" s="32">
        <f t="shared" si="119"/>
        <v>45509.666666653997</v>
      </c>
      <c r="AJ5227" s="33">
        <v>117.77</v>
      </c>
      <c r="AK5227" s="33">
        <f>MIN(CalcoliFV!$AN$7,CalcoliFV!$AO$7+MAX(0,180-AJ5227)+4)</f>
        <v>110</v>
      </c>
    </row>
    <row r="5228" spans="35:37" x14ac:dyDescent="0.3">
      <c r="AI5228" s="32">
        <f t="shared" si="119"/>
        <v>45509.708333320661</v>
      </c>
      <c r="AJ5228" s="33">
        <v>120</v>
      </c>
      <c r="AK5228" s="33">
        <f>MIN(CalcoliFV!$AN$7,CalcoliFV!$AO$7+MAX(0,180-AJ5228)+4)</f>
        <v>110</v>
      </c>
    </row>
    <row r="5229" spans="35:37" x14ac:dyDescent="0.3">
      <c r="AI5229" s="32">
        <f t="shared" si="119"/>
        <v>45509.749999987325</v>
      </c>
      <c r="AJ5229" s="33">
        <v>170.07</v>
      </c>
      <c r="AK5229" s="33">
        <f>MIN(CalcoliFV!$AN$7,CalcoliFV!$AO$7+MAX(0,180-AJ5229)+4)</f>
        <v>83.93</v>
      </c>
    </row>
    <row r="5230" spans="35:37" x14ac:dyDescent="0.3">
      <c r="AI5230" s="32">
        <f t="shared" si="119"/>
        <v>45509.79166665399</v>
      </c>
      <c r="AJ5230" s="33">
        <v>236.5</v>
      </c>
      <c r="AK5230" s="33">
        <f>MIN(CalcoliFV!$AN$7,CalcoliFV!$AO$7+MAX(0,180-AJ5230)+4)</f>
        <v>74</v>
      </c>
    </row>
    <row r="5231" spans="35:37" x14ac:dyDescent="0.3">
      <c r="AI5231" s="32">
        <f t="shared" si="119"/>
        <v>45509.833333320654</v>
      </c>
      <c r="AJ5231" s="33">
        <v>236.5</v>
      </c>
      <c r="AK5231" s="33">
        <f>MIN(CalcoliFV!$AN$7,CalcoliFV!$AO$7+MAX(0,180-AJ5231)+4)</f>
        <v>74</v>
      </c>
    </row>
    <row r="5232" spans="35:37" x14ac:dyDescent="0.3">
      <c r="AI5232" s="32">
        <f t="shared" si="119"/>
        <v>45509.874999987318</v>
      </c>
      <c r="AJ5232" s="33">
        <v>230</v>
      </c>
      <c r="AK5232" s="33">
        <f>MIN(CalcoliFV!$AN$7,CalcoliFV!$AO$7+MAX(0,180-AJ5232)+4)</f>
        <v>74</v>
      </c>
    </row>
    <row r="5233" spans="35:37" x14ac:dyDescent="0.3">
      <c r="AI5233" s="32">
        <f t="shared" si="119"/>
        <v>45509.916666653982</v>
      </c>
      <c r="AJ5233" s="33">
        <v>166.05</v>
      </c>
      <c r="AK5233" s="33">
        <f>MIN(CalcoliFV!$AN$7,CalcoliFV!$AO$7+MAX(0,180-AJ5233)+4)</f>
        <v>87.949999999999989</v>
      </c>
    </row>
    <row r="5234" spans="35:37" x14ac:dyDescent="0.3">
      <c r="AI5234" s="32">
        <f t="shared" si="119"/>
        <v>45509.958333320646</v>
      </c>
      <c r="AJ5234" s="33">
        <v>118</v>
      </c>
      <c r="AK5234" s="33">
        <f>MIN(CalcoliFV!$AN$7,CalcoliFV!$AO$7+MAX(0,180-AJ5234)+4)</f>
        <v>110</v>
      </c>
    </row>
    <row r="5235" spans="35:37" x14ac:dyDescent="0.3">
      <c r="AI5235" s="32">
        <f t="shared" si="119"/>
        <v>45509.999999987311</v>
      </c>
      <c r="AJ5235" s="33">
        <v>119.77</v>
      </c>
      <c r="AK5235" s="33">
        <f>MIN(CalcoliFV!$AN$7,CalcoliFV!$AO$7+MAX(0,180-AJ5235)+4)</f>
        <v>110</v>
      </c>
    </row>
    <row r="5236" spans="35:37" x14ac:dyDescent="0.3">
      <c r="AI5236" s="32">
        <f t="shared" si="119"/>
        <v>45510.041666653975</v>
      </c>
      <c r="AJ5236" s="33">
        <v>117.77</v>
      </c>
      <c r="AK5236" s="33">
        <f>MIN(CalcoliFV!$AN$7,CalcoliFV!$AO$7+MAX(0,180-AJ5236)+4)</f>
        <v>110</v>
      </c>
    </row>
    <row r="5237" spans="35:37" x14ac:dyDescent="0.3">
      <c r="AI5237" s="32">
        <f t="shared" si="119"/>
        <v>45510.083333320639</v>
      </c>
      <c r="AJ5237" s="33">
        <v>116.06</v>
      </c>
      <c r="AK5237" s="33">
        <f>MIN(CalcoliFV!$AN$7,CalcoliFV!$AO$7+MAX(0,180-AJ5237)+4)</f>
        <v>110</v>
      </c>
    </row>
    <row r="5238" spans="35:37" x14ac:dyDescent="0.3">
      <c r="AI5238" s="32">
        <f t="shared" si="119"/>
        <v>45510.124999987303</v>
      </c>
      <c r="AJ5238" s="33">
        <v>114.02</v>
      </c>
      <c r="AK5238" s="33">
        <f>MIN(CalcoliFV!$AN$7,CalcoliFV!$AO$7+MAX(0,180-AJ5238)+4)</f>
        <v>110</v>
      </c>
    </row>
    <row r="5239" spans="35:37" x14ac:dyDescent="0.3">
      <c r="AI5239" s="32">
        <f t="shared" si="119"/>
        <v>45510.166666653968</v>
      </c>
      <c r="AJ5239" s="33">
        <v>114.49</v>
      </c>
      <c r="AK5239" s="33">
        <f>MIN(CalcoliFV!$AN$7,CalcoliFV!$AO$7+MAX(0,180-AJ5239)+4)</f>
        <v>110</v>
      </c>
    </row>
    <row r="5240" spans="35:37" x14ac:dyDescent="0.3">
      <c r="AI5240" s="32">
        <f t="shared" si="119"/>
        <v>45510.208333320632</v>
      </c>
      <c r="AJ5240" s="33">
        <v>115</v>
      </c>
      <c r="AK5240" s="33">
        <f>MIN(CalcoliFV!$AN$7,CalcoliFV!$AO$7+MAX(0,180-AJ5240)+4)</f>
        <v>110</v>
      </c>
    </row>
    <row r="5241" spans="35:37" x14ac:dyDescent="0.3">
      <c r="AI5241" s="32">
        <f t="shared" si="119"/>
        <v>45510.249999987296</v>
      </c>
      <c r="AJ5241" s="33">
        <v>121</v>
      </c>
      <c r="AK5241" s="33">
        <f>MIN(CalcoliFV!$AN$7,CalcoliFV!$AO$7+MAX(0,180-AJ5241)+4)</f>
        <v>110</v>
      </c>
    </row>
    <row r="5242" spans="35:37" x14ac:dyDescent="0.3">
      <c r="AI5242" s="32">
        <f t="shared" si="119"/>
        <v>45510.29166665396</v>
      </c>
      <c r="AJ5242" s="33">
        <v>139.44093000000001</v>
      </c>
      <c r="AK5242" s="33">
        <f>MIN(CalcoliFV!$AN$7,CalcoliFV!$AO$7+MAX(0,180-AJ5242)+4)</f>
        <v>110</v>
      </c>
    </row>
    <row r="5243" spans="35:37" x14ac:dyDescent="0.3">
      <c r="AI5243" s="32">
        <f t="shared" si="119"/>
        <v>45510.333333320625</v>
      </c>
      <c r="AJ5243" s="33">
        <v>125.79</v>
      </c>
      <c r="AK5243" s="33">
        <f>MIN(CalcoliFV!$AN$7,CalcoliFV!$AO$7+MAX(0,180-AJ5243)+4)</f>
        <v>110</v>
      </c>
    </row>
    <row r="5244" spans="35:37" x14ac:dyDescent="0.3">
      <c r="AI5244" s="32">
        <f t="shared" si="119"/>
        <v>45510.374999987289</v>
      </c>
      <c r="AJ5244" s="33">
        <v>117.77</v>
      </c>
      <c r="AK5244" s="33">
        <f>MIN(CalcoliFV!$AN$7,CalcoliFV!$AO$7+MAX(0,180-AJ5244)+4)</f>
        <v>110</v>
      </c>
    </row>
    <row r="5245" spans="35:37" x14ac:dyDescent="0.3">
      <c r="AI5245" s="32">
        <f t="shared" si="119"/>
        <v>45510.416666653953</v>
      </c>
      <c r="AJ5245" s="33">
        <v>115</v>
      </c>
      <c r="AK5245" s="33">
        <f>MIN(CalcoliFV!$AN$7,CalcoliFV!$AO$7+MAX(0,180-AJ5245)+4)</f>
        <v>110</v>
      </c>
    </row>
    <row r="5246" spans="35:37" x14ac:dyDescent="0.3">
      <c r="AI5246" s="32">
        <f t="shared" si="119"/>
        <v>45510.458333320617</v>
      </c>
      <c r="AJ5246" s="33">
        <v>113.52</v>
      </c>
      <c r="AK5246" s="33">
        <f>MIN(CalcoliFV!$AN$7,CalcoliFV!$AO$7+MAX(0,180-AJ5246)+4)</f>
        <v>110</v>
      </c>
    </row>
    <row r="5247" spans="35:37" x14ac:dyDescent="0.3">
      <c r="AI5247" s="32">
        <f t="shared" si="119"/>
        <v>45510.499999987282</v>
      </c>
      <c r="AJ5247" s="33">
        <v>113</v>
      </c>
      <c r="AK5247" s="33">
        <f>MIN(CalcoliFV!$AN$7,CalcoliFV!$AO$7+MAX(0,180-AJ5247)+4)</f>
        <v>110</v>
      </c>
    </row>
    <row r="5248" spans="35:37" x14ac:dyDescent="0.3">
      <c r="AI5248" s="32">
        <f t="shared" si="119"/>
        <v>45510.541666653946</v>
      </c>
      <c r="AJ5248" s="33">
        <v>111</v>
      </c>
      <c r="AK5248" s="33">
        <f>MIN(CalcoliFV!$AN$7,CalcoliFV!$AO$7+MAX(0,180-AJ5248)+4)</f>
        <v>110</v>
      </c>
    </row>
    <row r="5249" spans="35:37" x14ac:dyDescent="0.3">
      <c r="AI5249" s="32">
        <f t="shared" si="119"/>
        <v>45510.58333332061</v>
      </c>
      <c r="AJ5249" s="33">
        <v>115</v>
      </c>
      <c r="AK5249" s="33">
        <f>MIN(CalcoliFV!$AN$7,CalcoliFV!$AO$7+MAX(0,180-AJ5249)+4)</f>
        <v>110</v>
      </c>
    </row>
    <row r="5250" spans="35:37" x14ac:dyDescent="0.3">
      <c r="AI5250" s="32">
        <f t="shared" si="119"/>
        <v>45510.624999987274</v>
      </c>
      <c r="AJ5250" s="33">
        <v>117.75</v>
      </c>
      <c r="AK5250" s="33">
        <f>MIN(CalcoliFV!$AN$7,CalcoliFV!$AO$7+MAX(0,180-AJ5250)+4)</f>
        <v>110</v>
      </c>
    </row>
    <row r="5251" spans="35:37" x14ac:dyDescent="0.3">
      <c r="AI5251" s="32">
        <f t="shared" si="119"/>
        <v>45510.666666653939</v>
      </c>
      <c r="AJ5251" s="33">
        <v>121</v>
      </c>
      <c r="AK5251" s="33">
        <f>MIN(CalcoliFV!$AN$7,CalcoliFV!$AO$7+MAX(0,180-AJ5251)+4)</f>
        <v>110</v>
      </c>
    </row>
    <row r="5252" spans="35:37" x14ac:dyDescent="0.3">
      <c r="AI5252" s="32">
        <f t="shared" si="119"/>
        <v>45510.708333320603</v>
      </c>
      <c r="AJ5252" s="33">
        <v>128.4</v>
      </c>
      <c r="AK5252" s="33">
        <f>MIN(CalcoliFV!$AN$7,CalcoliFV!$AO$7+MAX(0,180-AJ5252)+4)</f>
        <v>110</v>
      </c>
    </row>
    <row r="5253" spans="35:37" x14ac:dyDescent="0.3">
      <c r="AI5253" s="32">
        <f t="shared" ref="AI5253:AI5316" si="120">AI5252+1/24</f>
        <v>45510.749999987267</v>
      </c>
      <c r="AJ5253" s="33">
        <v>190</v>
      </c>
      <c r="AK5253" s="33">
        <f>MIN(CalcoliFV!$AN$7,CalcoliFV!$AO$7+MAX(0,180-AJ5253)+4)</f>
        <v>74</v>
      </c>
    </row>
    <row r="5254" spans="35:37" x14ac:dyDescent="0.3">
      <c r="AI5254" s="32">
        <f t="shared" si="120"/>
        <v>45510.791666653931</v>
      </c>
      <c r="AJ5254" s="33">
        <v>234.5</v>
      </c>
      <c r="AK5254" s="33">
        <f>MIN(CalcoliFV!$AN$7,CalcoliFV!$AO$7+MAX(0,180-AJ5254)+4)</f>
        <v>74</v>
      </c>
    </row>
    <row r="5255" spans="35:37" x14ac:dyDescent="0.3">
      <c r="AI5255" s="32">
        <f t="shared" si="120"/>
        <v>45510.833333320596</v>
      </c>
      <c r="AJ5255" s="33">
        <v>235</v>
      </c>
      <c r="AK5255" s="33">
        <f>MIN(CalcoliFV!$AN$7,CalcoliFV!$AO$7+MAX(0,180-AJ5255)+4)</f>
        <v>74</v>
      </c>
    </row>
    <row r="5256" spans="35:37" x14ac:dyDescent="0.3">
      <c r="AI5256" s="32">
        <f t="shared" si="120"/>
        <v>45510.87499998726</v>
      </c>
      <c r="AJ5256" s="33">
        <v>233</v>
      </c>
      <c r="AK5256" s="33">
        <f>MIN(CalcoliFV!$AN$7,CalcoliFV!$AO$7+MAX(0,180-AJ5256)+4)</f>
        <v>74</v>
      </c>
    </row>
    <row r="5257" spans="35:37" x14ac:dyDescent="0.3">
      <c r="AI5257" s="32">
        <f t="shared" si="120"/>
        <v>45510.916666653924</v>
      </c>
      <c r="AJ5257" s="33">
        <v>189.02</v>
      </c>
      <c r="AK5257" s="33">
        <f>MIN(CalcoliFV!$AN$7,CalcoliFV!$AO$7+MAX(0,180-AJ5257)+4)</f>
        <v>74</v>
      </c>
    </row>
    <row r="5258" spans="35:37" x14ac:dyDescent="0.3">
      <c r="AI5258" s="32">
        <f t="shared" si="120"/>
        <v>45510.958333320588</v>
      </c>
      <c r="AJ5258" s="33">
        <v>119.88</v>
      </c>
      <c r="AK5258" s="33">
        <f>MIN(CalcoliFV!$AN$7,CalcoliFV!$AO$7+MAX(0,180-AJ5258)+4)</f>
        <v>110</v>
      </c>
    </row>
    <row r="5259" spans="35:37" x14ac:dyDescent="0.3">
      <c r="AI5259" s="32">
        <f t="shared" si="120"/>
        <v>45510.999999987253</v>
      </c>
      <c r="AJ5259" s="33">
        <v>126.09</v>
      </c>
      <c r="AK5259" s="33">
        <f>MIN(CalcoliFV!$AN$7,CalcoliFV!$AO$7+MAX(0,180-AJ5259)+4)</f>
        <v>110</v>
      </c>
    </row>
    <row r="5260" spans="35:37" x14ac:dyDescent="0.3">
      <c r="AI5260" s="32">
        <f t="shared" si="120"/>
        <v>45511.041666653917</v>
      </c>
      <c r="AJ5260" s="33">
        <v>117.37</v>
      </c>
      <c r="AK5260" s="33">
        <f>MIN(CalcoliFV!$AN$7,CalcoliFV!$AO$7+MAX(0,180-AJ5260)+4)</f>
        <v>110</v>
      </c>
    </row>
    <row r="5261" spans="35:37" x14ac:dyDescent="0.3">
      <c r="AI5261" s="32">
        <f t="shared" si="120"/>
        <v>45511.083333320581</v>
      </c>
      <c r="AJ5261" s="33">
        <v>115.35</v>
      </c>
      <c r="AK5261" s="33">
        <f>MIN(CalcoliFV!$AN$7,CalcoliFV!$AO$7+MAX(0,180-AJ5261)+4)</f>
        <v>110</v>
      </c>
    </row>
    <row r="5262" spans="35:37" x14ac:dyDescent="0.3">
      <c r="AI5262" s="32">
        <f t="shared" si="120"/>
        <v>45511.124999987245</v>
      </c>
      <c r="AJ5262" s="33">
        <v>114.28484</v>
      </c>
      <c r="AK5262" s="33">
        <f>MIN(CalcoliFV!$AN$7,CalcoliFV!$AO$7+MAX(0,180-AJ5262)+4)</f>
        <v>110</v>
      </c>
    </row>
    <row r="5263" spans="35:37" x14ac:dyDescent="0.3">
      <c r="AI5263" s="32">
        <f t="shared" si="120"/>
        <v>45511.166666653909</v>
      </c>
      <c r="AJ5263" s="33">
        <v>114.09</v>
      </c>
      <c r="AK5263" s="33">
        <f>MIN(CalcoliFV!$AN$7,CalcoliFV!$AO$7+MAX(0,180-AJ5263)+4)</f>
        <v>110</v>
      </c>
    </row>
    <row r="5264" spans="35:37" x14ac:dyDescent="0.3">
      <c r="AI5264" s="32">
        <f t="shared" si="120"/>
        <v>45511.208333320574</v>
      </c>
      <c r="AJ5264" s="33">
        <v>114.35</v>
      </c>
      <c r="AK5264" s="33">
        <f>MIN(CalcoliFV!$AN$7,CalcoliFV!$AO$7+MAX(0,180-AJ5264)+4)</f>
        <v>110</v>
      </c>
    </row>
    <row r="5265" spans="35:37" x14ac:dyDescent="0.3">
      <c r="AI5265" s="32">
        <f t="shared" si="120"/>
        <v>45511.249999987238</v>
      </c>
      <c r="AJ5265" s="33">
        <v>121.37</v>
      </c>
      <c r="AK5265" s="33">
        <f>MIN(CalcoliFV!$AN$7,CalcoliFV!$AO$7+MAX(0,180-AJ5265)+4)</f>
        <v>110</v>
      </c>
    </row>
    <row r="5266" spans="35:37" x14ac:dyDescent="0.3">
      <c r="AI5266" s="32">
        <f t="shared" si="120"/>
        <v>45511.291666653902</v>
      </c>
      <c r="AJ5266" s="33">
        <v>128.65495999999999</v>
      </c>
      <c r="AK5266" s="33">
        <f>MIN(CalcoliFV!$AN$7,CalcoliFV!$AO$7+MAX(0,180-AJ5266)+4)</f>
        <v>110</v>
      </c>
    </row>
    <row r="5267" spans="35:37" x14ac:dyDescent="0.3">
      <c r="AI5267" s="32">
        <f t="shared" si="120"/>
        <v>45511.333333320566</v>
      </c>
      <c r="AJ5267" s="33">
        <v>125</v>
      </c>
      <c r="AK5267" s="33">
        <f>MIN(CalcoliFV!$AN$7,CalcoliFV!$AO$7+MAX(0,180-AJ5267)+4)</f>
        <v>110</v>
      </c>
    </row>
    <row r="5268" spans="35:37" x14ac:dyDescent="0.3">
      <c r="AI5268" s="32">
        <f t="shared" si="120"/>
        <v>45511.374999987231</v>
      </c>
      <c r="AJ5268" s="33">
        <v>120</v>
      </c>
      <c r="AK5268" s="33">
        <f>MIN(CalcoliFV!$AN$7,CalcoliFV!$AO$7+MAX(0,180-AJ5268)+4)</f>
        <v>110</v>
      </c>
    </row>
    <row r="5269" spans="35:37" x14ac:dyDescent="0.3">
      <c r="AI5269" s="32">
        <f t="shared" si="120"/>
        <v>45511.416666653895</v>
      </c>
      <c r="AJ5269" s="33">
        <v>116</v>
      </c>
      <c r="AK5269" s="33">
        <f>MIN(CalcoliFV!$AN$7,CalcoliFV!$AO$7+MAX(0,180-AJ5269)+4)</f>
        <v>110</v>
      </c>
    </row>
    <row r="5270" spans="35:37" x14ac:dyDescent="0.3">
      <c r="AI5270" s="32">
        <f t="shared" si="120"/>
        <v>45511.458333320559</v>
      </c>
      <c r="AJ5270" s="33">
        <v>115.09</v>
      </c>
      <c r="AK5270" s="33">
        <f>MIN(CalcoliFV!$AN$7,CalcoliFV!$AO$7+MAX(0,180-AJ5270)+4)</f>
        <v>110</v>
      </c>
    </row>
    <row r="5271" spans="35:37" x14ac:dyDescent="0.3">
      <c r="AI5271" s="32">
        <f t="shared" si="120"/>
        <v>45511.499999987223</v>
      </c>
      <c r="AJ5271" s="33">
        <v>112.12</v>
      </c>
      <c r="AK5271" s="33">
        <f>MIN(CalcoliFV!$AN$7,CalcoliFV!$AO$7+MAX(0,180-AJ5271)+4)</f>
        <v>110</v>
      </c>
    </row>
    <row r="5272" spans="35:37" x14ac:dyDescent="0.3">
      <c r="AI5272" s="32">
        <f t="shared" si="120"/>
        <v>45511.541666653888</v>
      </c>
      <c r="AJ5272" s="33">
        <v>111.7</v>
      </c>
      <c r="AK5272" s="33">
        <f>MIN(CalcoliFV!$AN$7,CalcoliFV!$AO$7+MAX(0,180-AJ5272)+4)</f>
        <v>110</v>
      </c>
    </row>
    <row r="5273" spans="35:37" x14ac:dyDescent="0.3">
      <c r="AI5273" s="32">
        <f t="shared" si="120"/>
        <v>45511.583333320552</v>
      </c>
      <c r="AJ5273" s="33">
        <v>112.93</v>
      </c>
      <c r="AK5273" s="33">
        <f>MIN(CalcoliFV!$AN$7,CalcoliFV!$AO$7+MAX(0,180-AJ5273)+4)</f>
        <v>110</v>
      </c>
    </row>
    <row r="5274" spans="35:37" x14ac:dyDescent="0.3">
      <c r="AI5274" s="32">
        <f t="shared" si="120"/>
        <v>45511.624999987216</v>
      </c>
      <c r="AJ5274" s="33">
        <v>116</v>
      </c>
      <c r="AK5274" s="33">
        <f>MIN(CalcoliFV!$AN$7,CalcoliFV!$AO$7+MAX(0,180-AJ5274)+4)</f>
        <v>110</v>
      </c>
    </row>
    <row r="5275" spans="35:37" x14ac:dyDescent="0.3">
      <c r="AI5275" s="32">
        <f t="shared" si="120"/>
        <v>45511.66666665388</v>
      </c>
      <c r="AJ5275" s="33">
        <v>119.79</v>
      </c>
      <c r="AK5275" s="33">
        <f>MIN(CalcoliFV!$AN$7,CalcoliFV!$AO$7+MAX(0,180-AJ5275)+4)</f>
        <v>110</v>
      </c>
    </row>
    <row r="5276" spans="35:37" x14ac:dyDescent="0.3">
      <c r="AI5276" s="32">
        <f t="shared" si="120"/>
        <v>45511.708333320545</v>
      </c>
      <c r="AJ5276" s="33">
        <v>124</v>
      </c>
      <c r="AK5276" s="33">
        <f>MIN(CalcoliFV!$AN$7,CalcoliFV!$AO$7+MAX(0,180-AJ5276)+4)</f>
        <v>110</v>
      </c>
    </row>
    <row r="5277" spans="35:37" x14ac:dyDescent="0.3">
      <c r="AI5277" s="32">
        <f t="shared" si="120"/>
        <v>45511.749999987209</v>
      </c>
      <c r="AJ5277" s="33">
        <v>184.27</v>
      </c>
      <c r="AK5277" s="33">
        <f>MIN(CalcoliFV!$AN$7,CalcoliFV!$AO$7+MAX(0,180-AJ5277)+4)</f>
        <v>74</v>
      </c>
    </row>
    <row r="5278" spans="35:37" x14ac:dyDescent="0.3">
      <c r="AI5278" s="32">
        <f t="shared" si="120"/>
        <v>45511.791666653873</v>
      </c>
      <c r="AJ5278" s="33">
        <v>235.3</v>
      </c>
      <c r="AK5278" s="33">
        <f>MIN(CalcoliFV!$AN$7,CalcoliFV!$AO$7+MAX(0,180-AJ5278)+4)</f>
        <v>74</v>
      </c>
    </row>
    <row r="5279" spans="35:37" x14ac:dyDescent="0.3">
      <c r="AI5279" s="32">
        <f t="shared" si="120"/>
        <v>45511.833333320537</v>
      </c>
      <c r="AJ5279" s="33">
        <v>235.3</v>
      </c>
      <c r="AK5279" s="33">
        <f>MIN(CalcoliFV!$AN$7,CalcoliFV!$AO$7+MAX(0,180-AJ5279)+4)</f>
        <v>74</v>
      </c>
    </row>
    <row r="5280" spans="35:37" x14ac:dyDescent="0.3">
      <c r="AI5280" s="32">
        <f t="shared" si="120"/>
        <v>45511.874999987202</v>
      </c>
      <c r="AJ5280" s="33">
        <v>208.8</v>
      </c>
      <c r="AK5280" s="33">
        <f>MIN(CalcoliFV!$AN$7,CalcoliFV!$AO$7+MAX(0,180-AJ5280)+4)</f>
        <v>74</v>
      </c>
    </row>
    <row r="5281" spans="35:37" x14ac:dyDescent="0.3">
      <c r="AI5281" s="32">
        <f t="shared" si="120"/>
        <v>45511.916666653866</v>
      </c>
      <c r="AJ5281" s="33">
        <v>160</v>
      </c>
      <c r="AK5281" s="33">
        <f>MIN(CalcoliFV!$AN$7,CalcoliFV!$AO$7+MAX(0,180-AJ5281)+4)</f>
        <v>94</v>
      </c>
    </row>
    <row r="5282" spans="35:37" x14ac:dyDescent="0.3">
      <c r="AI5282" s="32">
        <f t="shared" si="120"/>
        <v>45511.95833332053</v>
      </c>
      <c r="AJ5282" s="33">
        <v>120.35605</v>
      </c>
      <c r="AK5282" s="33">
        <f>MIN(CalcoliFV!$AN$7,CalcoliFV!$AO$7+MAX(0,180-AJ5282)+4)</f>
        <v>110</v>
      </c>
    </row>
    <row r="5283" spans="35:37" x14ac:dyDescent="0.3">
      <c r="AI5283" s="32">
        <f t="shared" si="120"/>
        <v>45511.999999987194</v>
      </c>
      <c r="AJ5283" s="33">
        <v>170.07</v>
      </c>
      <c r="AK5283" s="33">
        <f>MIN(CalcoliFV!$AN$7,CalcoliFV!$AO$7+MAX(0,180-AJ5283)+4)</f>
        <v>83.93</v>
      </c>
    </row>
    <row r="5284" spans="35:37" x14ac:dyDescent="0.3">
      <c r="AI5284" s="32">
        <f t="shared" si="120"/>
        <v>45512.041666653859</v>
      </c>
      <c r="AJ5284" s="33">
        <v>119.49</v>
      </c>
      <c r="AK5284" s="33">
        <f>MIN(CalcoliFV!$AN$7,CalcoliFV!$AO$7+MAX(0,180-AJ5284)+4)</f>
        <v>110</v>
      </c>
    </row>
    <row r="5285" spans="35:37" x14ac:dyDescent="0.3">
      <c r="AI5285" s="32">
        <f t="shared" si="120"/>
        <v>45512.083333320523</v>
      </c>
      <c r="AJ5285" s="33">
        <v>116</v>
      </c>
      <c r="AK5285" s="33">
        <f>MIN(CalcoliFV!$AN$7,CalcoliFV!$AO$7+MAX(0,180-AJ5285)+4)</f>
        <v>110</v>
      </c>
    </row>
    <row r="5286" spans="35:37" x14ac:dyDescent="0.3">
      <c r="AI5286" s="32">
        <f t="shared" si="120"/>
        <v>45512.124999987187</v>
      </c>
      <c r="AJ5286" s="33">
        <v>115.08</v>
      </c>
      <c r="AK5286" s="33">
        <f>MIN(CalcoliFV!$AN$7,CalcoliFV!$AO$7+MAX(0,180-AJ5286)+4)</f>
        <v>110</v>
      </c>
    </row>
    <row r="5287" spans="35:37" x14ac:dyDescent="0.3">
      <c r="AI5287" s="32">
        <f t="shared" si="120"/>
        <v>45512.166666653851</v>
      </c>
      <c r="AJ5287" s="33">
        <v>115.54</v>
      </c>
      <c r="AK5287" s="33">
        <f>MIN(CalcoliFV!$AN$7,CalcoliFV!$AO$7+MAX(0,180-AJ5287)+4)</f>
        <v>110</v>
      </c>
    </row>
    <row r="5288" spans="35:37" x14ac:dyDescent="0.3">
      <c r="AI5288" s="32">
        <f t="shared" si="120"/>
        <v>45512.208333320516</v>
      </c>
      <c r="AJ5288" s="33">
        <v>115.3</v>
      </c>
      <c r="AK5288" s="33">
        <f>MIN(CalcoliFV!$AN$7,CalcoliFV!$AO$7+MAX(0,180-AJ5288)+4)</f>
        <v>110</v>
      </c>
    </row>
    <row r="5289" spans="35:37" x14ac:dyDescent="0.3">
      <c r="AI5289" s="32">
        <f t="shared" si="120"/>
        <v>45512.24999998718</v>
      </c>
      <c r="AJ5289" s="33">
        <v>126.9</v>
      </c>
      <c r="AK5289" s="33">
        <f>MIN(CalcoliFV!$AN$7,CalcoliFV!$AO$7+MAX(0,180-AJ5289)+4)</f>
        <v>110</v>
      </c>
    </row>
    <row r="5290" spans="35:37" x14ac:dyDescent="0.3">
      <c r="AI5290" s="32">
        <f t="shared" si="120"/>
        <v>45512.291666653844</v>
      </c>
      <c r="AJ5290" s="33">
        <v>130.5</v>
      </c>
      <c r="AK5290" s="33">
        <f>MIN(CalcoliFV!$AN$7,CalcoliFV!$AO$7+MAX(0,180-AJ5290)+4)</f>
        <v>110</v>
      </c>
    </row>
    <row r="5291" spans="35:37" x14ac:dyDescent="0.3">
      <c r="AI5291" s="32">
        <f t="shared" si="120"/>
        <v>45512.333333320508</v>
      </c>
      <c r="AJ5291" s="33">
        <v>122.01</v>
      </c>
      <c r="AK5291" s="33">
        <f>MIN(CalcoliFV!$AN$7,CalcoliFV!$AO$7+MAX(0,180-AJ5291)+4)</f>
        <v>110</v>
      </c>
    </row>
    <row r="5292" spans="35:37" x14ac:dyDescent="0.3">
      <c r="AI5292" s="32">
        <f t="shared" si="120"/>
        <v>45512.374999987172</v>
      </c>
      <c r="AJ5292" s="33">
        <v>118.82</v>
      </c>
      <c r="AK5292" s="33">
        <f>MIN(CalcoliFV!$AN$7,CalcoliFV!$AO$7+MAX(0,180-AJ5292)+4)</f>
        <v>110</v>
      </c>
    </row>
    <row r="5293" spans="35:37" x14ac:dyDescent="0.3">
      <c r="AI5293" s="32">
        <f t="shared" si="120"/>
        <v>45512.416666653837</v>
      </c>
      <c r="AJ5293" s="33">
        <v>116</v>
      </c>
      <c r="AK5293" s="33">
        <f>MIN(CalcoliFV!$AN$7,CalcoliFV!$AO$7+MAX(0,180-AJ5293)+4)</f>
        <v>110</v>
      </c>
    </row>
    <row r="5294" spans="35:37" x14ac:dyDescent="0.3">
      <c r="AI5294" s="32">
        <f t="shared" si="120"/>
        <v>45512.458333320501</v>
      </c>
      <c r="AJ5294" s="33">
        <v>115.3</v>
      </c>
      <c r="AK5294" s="33">
        <f>MIN(CalcoliFV!$AN$7,CalcoliFV!$AO$7+MAX(0,180-AJ5294)+4)</f>
        <v>110</v>
      </c>
    </row>
    <row r="5295" spans="35:37" x14ac:dyDescent="0.3">
      <c r="AI5295" s="32">
        <f t="shared" si="120"/>
        <v>45512.499999987165</v>
      </c>
      <c r="AJ5295" s="33">
        <v>115</v>
      </c>
      <c r="AK5295" s="33">
        <f>MIN(CalcoliFV!$AN$7,CalcoliFV!$AO$7+MAX(0,180-AJ5295)+4)</f>
        <v>110</v>
      </c>
    </row>
    <row r="5296" spans="35:37" x14ac:dyDescent="0.3">
      <c r="AI5296" s="32">
        <f t="shared" si="120"/>
        <v>45512.541666653829</v>
      </c>
      <c r="AJ5296" s="33">
        <v>115.08</v>
      </c>
      <c r="AK5296" s="33">
        <f>MIN(CalcoliFV!$AN$7,CalcoliFV!$AO$7+MAX(0,180-AJ5296)+4)</f>
        <v>110</v>
      </c>
    </row>
    <row r="5297" spans="35:37" x14ac:dyDescent="0.3">
      <c r="AI5297" s="32">
        <f t="shared" si="120"/>
        <v>45512.583333320494</v>
      </c>
      <c r="AJ5297" s="33">
        <v>116</v>
      </c>
      <c r="AK5297" s="33">
        <f>MIN(CalcoliFV!$AN$7,CalcoliFV!$AO$7+MAX(0,180-AJ5297)+4)</f>
        <v>110</v>
      </c>
    </row>
    <row r="5298" spans="35:37" x14ac:dyDescent="0.3">
      <c r="AI5298" s="32">
        <f t="shared" si="120"/>
        <v>45512.624999987158</v>
      </c>
      <c r="AJ5298" s="33">
        <v>117.93</v>
      </c>
      <c r="AK5298" s="33">
        <f>MIN(CalcoliFV!$AN$7,CalcoliFV!$AO$7+MAX(0,180-AJ5298)+4)</f>
        <v>110</v>
      </c>
    </row>
    <row r="5299" spans="35:37" x14ac:dyDescent="0.3">
      <c r="AI5299" s="32">
        <f t="shared" si="120"/>
        <v>45512.666666653822</v>
      </c>
      <c r="AJ5299" s="33">
        <v>122.01</v>
      </c>
      <c r="AK5299" s="33">
        <f>MIN(CalcoliFV!$AN$7,CalcoliFV!$AO$7+MAX(0,180-AJ5299)+4)</f>
        <v>110</v>
      </c>
    </row>
    <row r="5300" spans="35:37" x14ac:dyDescent="0.3">
      <c r="AI5300" s="32">
        <f t="shared" si="120"/>
        <v>45512.708333320486</v>
      </c>
      <c r="AJ5300" s="33">
        <v>133.4375</v>
      </c>
      <c r="AK5300" s="33">
        <f>MIN(CalcoliFV!$AN$7,CalcoliFV!$AO$7+MAX(0,180-AJ5300)+4)</f>
        <v>110</v>
      </c>
    </row>
    <row r="5301" spans="35:37" x14ac:dyDescent="0.3">
      <c r="AI5301" s="32">
        <f t="shared" si="120"/>
        <v>45512.749999987151</v>
      </c>
      <c r="AJ5301" s="33">
        <v>215</v>
      </c>
      <c r="AK5301" s="33">
        <f>MIN(CalcoliFV!$AN$7,CalcoliFV!$AO$7+MAX(0,180-AJ5301)+4)</f>
        <v>74</v>
      </c>
    </row>
    <row r="5302" spans="35:37" x14ac:dyDescent="0.3">
      <c r="AI5302" s="32">
        <f t="shared" si="120"/>
        <v>45512.791666653815</v>
      </c>
      <c r="AJ5302" s="33">
        <v>238.5</v>
      </c>
      <c r="AK5302" s="33">
        <f>MIN(CalcoliFV!$AN$7,CalcoliFV!$AO$7+MAX(0,180-AJ5302)+4)</f>
        <v>74</v>
      </c>
    </row>
    <row r="5303" spans="35:37" x14ac:dyDescent="0.3">
      <c r="AI5303" s="32">
        <f t="shared" si="120"/>
        <v>45512.833333320479</v>
      </c>
      <c r="AJ5303" s="33">
        <v>238.5</v>
      </c>
      <c r="AK5303" s="33">
        <f>MIN(CalcoliFV!$AN$7,CalcoliFV!$AO$7+MAX(0,180-AJ5303)+4)</f>
        <v>74</v>
      </c>
    </row>
    <row r="5304" spans="35:37" x14ac:dyDescent="0.3">
      <c r="AI5304" s="32">
        <f t="shared" si="120"/>
        <v>45512.874999987143</v>
      </c>
      <c r="AJ5304" s="33">
        <v>235.8</v>
      </c>
      <c r="AK5304" s="33">
        <f>MIN(CalcoliFV!$AN$7,CalcoliFV!$AO$7+MAX(0,180-AJ5304)+4)</f>
        <v>74</v>
      </c>
    </row>
    <row r="5305" spans="35:37" x14ac:dyDescent="0.3">
      <c r="AI5305" s="32">
        <f t="shared" si="120"/>
        <v>45512.916666653808</v>
      </c>
      <c r="AJ5305" s="33">
        <v>190</v>
      </c>
      <c r="AK5305" s="33">
        <f>MIN(CalcoliFV!$AN$7,CalcoliFV!$AO$7+MAX(0,180-AJ5305)+4)</f>
        <v>74</v>
      </c>
    </row>
    <row r="5306" spans="35:37" x14ac:dyDescent="0.3">
      <c r="AI5306" s="32">
        <f t="shared" si="120"/>
        <v>45512.958333320472</v>
      </c>
      <c r="AJ5306" s="33">
        <v>160</v>
      </c>
      <c r="AK5306" s="33">
        <f>MIN(CalcoliFV!$AN$7,CalcoliFV!$AO$7+MAX(0,180-AJ5306)+4)</f>
        <v>94</v>
      </c>
    </row>
    <row r="5307" spans="35:37" x14ac:dyDescent="0.3">
      <c r="AI5307" s="32">
        <f t="shared" si="120"/>
        <v>45512.999999987136</v>
      </c>
      <c r="AJ5307" s="33">
        <v>125</v>
      </c>
      <c r="AK5307" s="33">
        <f>MIN(CalcoliFV!$AN$7,CalcoliFV!$AO$7+MAX(0,180-AJ5307)+4)</f>
        <v>110</v>
      </c>
    </row>
    <row r="5308" spans="35:37" x14ac:dyDescent="0.3">
      <c r="AI5308" s="32">
        <f t="shared" si="120"/>
        <v>45513.0416666538</v>
      </c>
      <c r="AJ5308" s="33">
        <v>120</v>
      </c>
      <c r="AK5308" s="33">
        <f>MIN(CalcoliFV!$AN$7,CalcoliFV!$AO$7+MAX(0,180-AJ5308)+4)</f>
        <v>110</v>
      </c>
    </row>
    <row r="5309" spans="35:37" x14ac:dyDescent="0.3">
      <c r="AI5309" s="32">
        <f t="shared" si="120"/>
        <v>45513.083333320465</v>
      </c>
      <c r="AJ5309" s="33">
        <v>116.94</v>
      </c>
      <c r="AK5309" s="33">
        <f>MIN(CalcoliFV!$AN$7,CalcoliFV!$AO$7+MAX(0,180-AJ5309)+4)</f>
        <v>110</v>
      </c>
    </row>
    <row r="5310" spans="35:37" x14ac:dyDescent="0.3">
      <c r="AI5310" s="32">
        <f t="shared" si="120"/>
        <v>45513.124999987129</v>
      </c>
      <c r="AJ5310" s="33">
        <v>116.94</v>
      </c>
      <c r="AK5310" s="33">
        <f>MIN(CalcoliFV!$AN$7,CalcoliFV!$AO$7+MAX(0,180-AJ5310)+4)</f>
        <v>110</v>
      </c>
    </row>
    <row r="5311" spans="35:37" x14ac:dyDescent="0.3">
      <c r="AI5311" s="32">
        <f t="shared" si="120"/>
        <v>45513.166666653793</v>
      </c>
      <c r="AJ5311" s="33">
        <v>116.94</v>
      </c>
      <c r="AK5311" s="33">
        <f>MIN(CalcoliFV!$AN$7,CalcoliFV!$AO$7+MAX(0,180-AJ5311)+4)</f>
        <v>110</v>
      </c>
    </row>
    <row r="5312" spans="35:37" x14ac:dyDescent="0.3">
      <c r="AI5312" s="32">
        <f t="shared" si="120"/>
        <v>45513.208333320457</v>
      </c>
      <c r="AJ5312" s="33">
        <v>117.22</v>
      </c>
      <c r="AK5312" s="33">
        <f>MIN(CalcoliFV!$AN$7,CalcoliFV!$AO$7+MAX(0,180-AJ5312)+4)</f>
        <v>110</v>
      </c>
    </row>
    <row r="5313" spans="35:37" x14ac:dyDescent="0.3">
      <c r="AI5313" s="32">
        <f t="shared" si="120"/>
        <v>45513.249999987122</v>
      </c>
      <c r="AJ5313" s="33">
        <v>122.42</v>
      </c>
      <c r="AK5313" s="33">
        <f>MIN(CalcoliFV!$AN$7,CalcoliFV!$AO$7+MAX(0,180-AJ5313)+4)</f>
        <v>110</v>
      </c>
    </row>
    <row r="5314" spans="35:37" x14ac:dyDescent="0.3">
      <c r="AI5314" s="32">
        <f t="shared" si="120"/>
        <v>45513.291666653786</v>
      </c>
      <c r="AJ5314" s="33">
        <v>123.42</v>
      </c>
      <c r="AK5314" s="33">
        <f>MIN(CalcoliFV!$AN$7,CalcoliFV!$AO$7+MAX(0,180-AJ5314)+4)</f>
        <v>110</v>
      </c>
    </row>
    <row r="5315" spans="35:37" x14ac:dyDescent="0.3">
      <c r="AI5315" s="32">
        <f t="shared" si="120"/>
        <v>45513.33333332045</v>
      </c>
      <c r="AJ5315" s="33">
        <v>120</v>
      </c>
      <c r="AK5315" s="33">
        <f>MIN(CalcoliFV!$AN$7,CalcoliFV!$AO$7+MAX(0,180-AJ5315)+4)</f>
        <v>110</v>
      </c>
    </row>
    <row r="5316" spans="35:37" x14ac:dyDescent="0.3">
      <c r="AI5316" s="32">
        <f t="shared" si="120"/>
        <v>45513.374999987114</v>
      </c>
      <c r="AJ5316" s="33">
        <v>118</v>
      </c>
      <c r="AK5316" s="33">
        <f>MIN(CalcoliFV!$AN$7,CalcoliFV!$AO$7+MAX(0,180-AJ5316)+4)</f>
        <v>110</v>
      </c>
    </row>
    <row r="5317" spans="35:37" x14ac:dyDescent="0.3">
      <c r="AI5317" s="32">
        <f t="shared" ref="AI5317:AI5380" si="121">AI5316+1/24</f>
        <v>45513.416666653779</v>
      </c>
      <c r="AJ5317" s="33">
        <v>117</v>
      </c>
      <c r="AK5317" s="33">
        <f>MIN(CalcoliFV!$AN$7,CalcoliFV!$AO$7+MAX(0,180-AJ5317)+4)</f>
        <v>110</v>
      </c>
    </row>
    <row r="5318" spans="35:37" x14ac:dyDescent="0.3">
      <c r="AI5318" s="32">
        <f t="shared" si="121"/>
        <v>45513.458333320443</v>
      </c>
      <c r="AJ5318" s="33">
        <v>114.11</v>
      </c>
      <c r="AK5318" s="33">
        <f>MIN(CalcoliFV!$AN$7,CalcoliFV!$AO$7+MAX(0,180-AJ5318)+4)</f>
        <v>110</v>
      </c>
    </row>
    <row r="5319" spans="35:37" x14ac:dyDescent="0.3">
      <c r="AI5319" s="32">
        <f t="shared" si="121"/>
        <v>45513.499999987107</v>
      </c>
      <c r="AJ5319" s="33">
        <v>110.83</v>
      </c>
      <c r="AK5319" s="33">
        <f>MIN(CalcoliFV!$AN$7,CalcoliFV!$AO$7+MAX(0,180-AJ5319)+4)</f>
        <v>110</v>
      </c>
    </row>
    <row r="5320" spans="35:37" x14ac:dyDescent="0.3">
      <c r="AI5320" s="32">
        <f t="shared" si="121"/>
        <v>45513.541666653771</v>
      </c>
      <c r="AJ5320" s="33">
        <v>112.2</v>
      </c>
      <c r="AK5320" s="33">
        <f>MIN(CalcoliFV!$AN$7,CalcoliFV!$AO$7+MAX(0,180-AJ5320)+4)</f>
        <v>110</v>
      </c>
    </row>
    <row r="5321" spans="35:37" x14ac:dyDescent="0.3">
      <c r="AI5321" s="32">
        <f t="shared" si="121"/>
        <v>45513.583333320435</v>
      </c>
      <c r="AJ5321" s="33">
        <v>113.49</v>
      </c>
      <c r="AK5321" s="33">
        <f>MIN(CalcoliFV!$AN$7,CalcoliFV!$AO$7+MAX(0,180-AJ5321)+4)</f>
        <v>110</v>
      </c>
    </row>
    <row r="5322" spans="35:37" x14ac:dyDescent="0.3">
      <c r="AI5322" s="32">
        <f t="shared" si="121"/>
        <v>45513.6249999871</v>
      </c>
      <c r="AJ5322" s="33">
        <v>115.69</v>
      </c>
      <c r="AK5322" s="33">
        <f>MIN(CalcoliFV!$AN$7,CalcoliFV!$AO$7+MAX(0,180-AJ5322)+4)</f>
        <v>110</v>
      </c>
    </row>
    <row r="5323" spans="35:37" x14ac:dyDescent="0.3">
      <c r="AI5323" s="32">
        <f t="shared" si="121"/>
        <v>45513.666666653764</v>
      </c>
      <c r="AJ5323" s="33">
        <v>118</v>
      </c>
      <c r="AK5323" s="33">
        <f>MIN(CalcoliFV!$AN$7,CalcoliFV!$AO$7+MAX(0,180-AJ5323)+4)</f>
        <v>110</v>
      </c>
    </row>
    <row r="5324" spans="35:37" x14ac:dyDescent="0.3">
      <c r="AI5324" s="32">
        <f t="shared" si="121"/>
        <v>45513.708333320428</v>
      </c>
      <c r="AJ5324" s="33">
        <v>120.84</v>
      </c>
      <c r="AK5324" s="33">
        <f>MIN(CalcoliFV!$AN$7,CalcoliFV!$AO$7+MAX(0,180-AJ5324)+4)</f>
        <v>110</v>
      </c>
    </row>
    <row r="5325" spans="35:37" x14ac:dyDescent="0.3">
      <c r="AI5325" s="32">
        <f t="shared" si="121"/>
        <v>45513.749999987092</v>
      </c>
      <c r="AJ5325" s="33">
        <v>136.38</v>
      </c>
      <c r="AK5325" s="33">
        <f>MIN(CalcoliFV!$AN$7,CalcoliFV!$AO$7+MAX(0,180-AJ5325)+4)</f>
        <v>110</v>
      </c>
    </row>
    <row r="5326" spans="35:37" x14ac:dyDescent="0.3">
      <c r="AI5326" s="32">
        <f t="shared" si="121"/>
        <v>45513.791666653757</v>
      </c>
      <c r="AJ5326" s="33">
        <v>190</v>
      </c>
      <c r="AK5326" s="33">
        <f>MIN(CalcoliFV!$AN$7,CalcoliFV!$AO$7+MAX(0,180-AJ5326)+4)</f>
        <v>74</v>
      </c>
    </row>
    <row r="5327" spans="35:37" x14ac:dyDescent="0.3">
      <c r="AI5327" s="32">
        <f t="shared" si="121"/>
        <v>45513.833333320421</v>
      </c>
      <c r="AJ5327" s="33">
        <v>234.5</v>
      </c>
      <c r="AK5327" s="33">
        <f>MIN(CalcoliFV!$AN$7,CalcoliFV!$AO$7+MAX(0,180-AJ5327)+4)</f>
        <v>74</v>
      </c>
    </row>
    <row r="5328" spans="35:37" x14ac:dyDescent="0.3">
      <c r="AI5328" s="32">
        <f t="shared" si="121"/>
        <v>45513.874999987085</v>
      </c>
      <c r="AJ5328" s="33">
        <v>170</v>
      </c>
      <c r="AK5328" s="33">
        <f>MIN(CalcoliFV!$AN$7,CalcoliFV!$AO$7+MAX(0,180-AJ5328)+4)</f>
        <v>84</v>
      </c>
    </row>
    <row r="5329" spans="35:37" x14ac:dyDescent="0.3">
      <c r="AI5329" s="32">
        <f t="shared" si="121"/>
        <v>45513.916666653749</v>
      </c>
      <c r="AJ5329" s="33">
        <v>131.82</v>
      </c>
      <c r="AK5329" s="33">
        <f>MIN(CalcoliFV!$AN$7,CalcoliFV!$AO$7+MAX(0,180-AJ5329)+4)</f>
        <v>110</v>
      </c>
    </row>
    <row r="5330" spans="35:37" x14ac:dyDescent="0.3">
      <c r="AI5330" s="32">
        <f t="shared" si="121"/>
        <v>45513.958333320414</v>
      </c>
      <c r="AJ5330" s="33">
        <v>123.98</v>
      </c>
      <c r="AK5330" s="33">
        <f>MIN(CalcoliFV!$AN$7,CalcoliFV!$AO$7+MAX(0,180-AJ5330)+4)</f>
        <v>110</v>
      </c>
    </row>
    <row r="5331" spans="35:37" x14ac:dyDescent="0.3">
      <c r="AI5331" s="32">
        <f t="shared" si="121"/>
        <v>45513.999999987078</v>
      </c>
      <c r="AJ5331" s="33">
        <v>170.07</v>
      </c>
      <c r="AK5331" s="33">
        <f>MIN(CalcoliFV!$AN$7,CalcoliFV!$AO$7+MAX(0,180-AJ5331)+4)</f>
        <v>83.93</v>
      </c>
    </row>
    <row r="5332" spans="35:37" x14ac:dyDescent="0.3">
      <c r="AI5332" s="32">
        <f t="shared" si="121"/>
        <v>45514.041666653742</v>
      </c>
      <c r="AJ5332" s="33">
        <v>134.47</v>
      </c>
      <c r="AK5332" s="33">
        <f>MIN(CalcoliFV!$AN$7,CalcoliFV!$AO$7+MAX(0,180-AJ5332)+4)</f>
        <v>110</v>
      </c>
    </row>
    <row r="5333" spans="35:37" x14ac:dyDescent="0.3">
      <c r="AI5333" s="32">
        <f t="shared" si="121"/>
        <v>45514.083333320406</v>
      </c>
      <c r="AJ5333" s="33">
        <v>123.28</v>
      </c>
      <c r="AK5333" s="33">
        <f>MIN(CalcoliFV!$AN$7,CalcoliFV!$AO$7+MAX(0,180-AJ5333)+4)</f>
        <v>110</v>
      </c>
    </row>
    <row r="5334" spans="35:37" x14ac:dyDescent="0.3">
      <c r="AI5334" s="32">
        <f t="shared" si="121"/>
        <v>45514.124999987071</v>
      </c>
      <c r="AJ5334" s="33">
        <v>125</v>
      </c>
      <c r="AK5334" s="33">
        <f>MIN(CalcoliFV!$AN$7,CalcoliFV!$AO$7+MAX(0,180-AJ5334)+4)</f>
        <v>110</v>
      </c>
    </row>
    <row r="5335" spans="35:37" x14ac:dyDescent="0.3">
      <c r="AI5335" s="32">
        <f t="shared" si="121"/>
        <v>45514.166666653735</v>
      </c>
      <c r="AJ5335" s="33">
        <v>126</v>
      </c>
      <c r="AK5335" s="33">
        <f>MIN(CalcoliFV!$AN$7,CalcoliFV!$AO$7+MAX(0,180-AJ5335)+4)</f>
        <v>110</v>
      </c>
    </row>
    <row r="5336" spans="35:37" x14ac:dyDescent="0.3">
      <c r="AI5336" s="32">
        <f t="shared" si="121"/>
        <v>45514.208333320399</v>
      </c>
      <c r="AJ5336" s="33">
        <v>125.47</v>
      </c>
      <c r="AK5336" s="33">
        <f>MIN(CalcoliFV!$AN$7,CalcoliFV!$AO$7+MAX(0,180-AJ5336)+4)</f>
        <v>110</v>
      </c>
    </row>
    <row r="5337" spans="35:37" x14ac:dyDescent="0.3">
      <c r="AI5337" s="32">
        <f t="shared" si="121"/>
        <v>45514.249999987063</v>
      </c>
      <c r="AJ5337" s="33">
        <v>125.81</v>
      </c>
      <c r="AK5337" s="33">
        <f>MIN(CalcoliFV!$AN$7,CalcoliFV!$AO$7+MAX(0,180-AJ5337)+4)</f>
        <v>110</v>
      </c>
    </row>
    <row r="5338" spans="35:37" x14ac:dyDescent="0.3">
      <c r="AI5338" s="32">
        <f t="shared" si="121"/>
        <v>45514.291666653728</v>
      </c>
      <c r="AJ5338" s="33">
        <v>121.68</v>
      </c>
      <c r="AK5338" s="33">
        <f>MIN(CalcoliFV!$AN$7,CalcoliFV!$AO$7+MAX(0,180-AJ5338)+4)</f>
        <v>110</v>
      </c>
    </row>
    <row r="5339" spans="35:37" x14ac:dyDescent="0.3">
      <c r="AI5339" s="32">
        <f t="shared" si="121"/>
        <v>45514.333333320392</v>
      </c>
      <c r="AJ5339" s="33">
        <v>118.56</v>
      </c>
      <c r="AK5339" s="33">
        <f>MIN(CalcoliFV!$AN$7,CalcoliFV!$AO$7+MAX(0,180-AJ5339)+4)</f>
        <v>110</v>
      </c>
    </row>
    <row r="5340" spans="35:37" x14ac:dyDescent="0.3">
      <c r="AI5340" s="32">
        <f t="shared" si="121"/>
        <v>45514.374999987056</v>
      </c>
      <c r="AJ5340" s="33">
        <v>116.77</v>
      </c>
      <c r="AK5340" s="33">
        <f>MIN(CalcoliFV!$AN$7,CalcoliFV!$AO$7+MAX(0,180-AJ5340)+4)</f>
        <v>110</v>
      </c>
    </row>
    <row r="5341" spans="35:37" x14ac:dyDescent="0.3">
      <c r="AI5341" s="32">
        <f t="shared" si="121"/>
        <v>45514.41666665372</v>
      </c>
      <c r="AJ5341" s="33">
        <v>110.77</v>
      </c>
      <c r="AK5341" s="33">
        <f>MIN(CalcoliFV!$AN$7,CalcoliFV!$AO$7+MAX(0,180-AJ5341)+4)</f>
        <v>110</v>
      </c>
    </row>
    <row r="5342" spans="35:37" x14ac:dyDescent="0.3">
      <c r="AI5342" s="32">
        <f t="shared" si="121"/>
        <v>45514.458333320385</v>
      </c>
      <c r="AJ5342" s="33">
        <v>106.78</v>
      </c>
      <c r="AK5342" s="33">
        <f>MIN(CalcoliFV!$AN$7,CalcoliFV!$AO$7+MAX(0,180-AJ5342)+4)</f>
        <v>110</v>
      </c>
    </row>
    <row r="5343" spans="35:37" x14ac:dyDescent="0.3">
      <c r="AI5343" s="32">
        <f t="shared" si="121"/>
        <v>45514.499999987049</v>
      </c>
      <c r="AJ5343" s="33">
        <v>111.65</v>
      </c>
      <c r="AK5343" s="33">
        <f>MIN(CalcoliFV!$AN$7,CalcoliFV!$AO$7+MAX(0,180-AJ5343)+4)</f>
        <v>110</v>
      </c>
    </row>
    <row r="5344" spans="35:37" x14ac:dyDescent="0.3">
      <c r="AI5344" s="32">
        <f t="shared" si="121"/>
        <v>45514.541666653713</v>
      </c>
      <c r="AJ5344" s="33">
        <v>110.64</v>
      </c>
      <c r="AK5344" s="33">
        <f>MIN(CalcoliFV!$AN$7,CalcoliFV!$AO$7+MAX(0,180-AJ5344)+4)</f>
        <v>110</v>
      </c>
    </row>
    <row r="5345" spans="35:37" x14ac:dyDescent="0.3">
      <c r="AI5345" s="32">
        <f t="shared" si="121"/>
        <v>45514.583333320377</v>
      </c>
      <c r="AJ5345" s="33">
        <v>100.69</v>
      </c>
      <c r="AK5345" s="33">
        <f>MIN(CalcoliFV!$AN$7,CalcoliFV!$AO$7+MAX(0,180-AJ5345)+4)</f>
        <v>110</v>
      </c>
    </row>
    <row r="5346" spans="35:37" x14ac:dyDescent="0.3">
      <c r="AI5346" s="32">
        <f t="shared" si="121"/>
        <v>45514.624999987042</v>
      </c>
      <c r="AJ5346" s="33">
        <v>112.65</v>
      </c>
      <c r="AK5346" s="33">
        <f>MIN(CalcoliFV!$AN$7,CalcoliFV!$AO$7+MAX(0,180-AJ5346)+4)</f>
        <v>110</v>
      </c>
    </row>
    <row r="5347" spans="35:37" x14ac:dyDescent="0.3">
      <c r="AI5347" s="32">
        <f t="shared" si="121"/>
        <v>45514.666666653706</v>
      </c>
      <c r="AJ5347" s="33">
        <v>118.61</v>
      </c>
      <c r="AK5347" s="33">
        <f>MIN(CalcoliFV!$AN$7,CalcoliFV!$AO$7+MAX(0,180-AJ5347)+4)</f>
        <v>110</v>
      </c>
    </row>
    <row r="5348" spans="35:37" x14ac:dyDescent="0.3">
      <c r="AI5348" s="32">
        <f t="shared" si="121"/>
        <v>45514.70833332037</v>
      </c>
      <c r="AJ5348" s="33">
        <v>124</v>
      </c>
      <c r="AK5348" s="33">
        <f>MIN(CalcoliFV!$AN$7,CalcoliFV!$AO$7+MAX(0,180-AJ5348)+4)</f>
        <v>110</v>
      </c>
    </row>
    <row r="5349" spans="35:37" x14ac:dyDescent="0.3">
      <c r="AI5349" s="32">
        <f t="shared" si="121"/>
        <v>45514.749999987034</v>
      </c>
      <c r="AJ5349" s="33">
        <v>146.54</v>
      </c>
      <c r="AK5349" s="33">
        <f>MIN(CalcoliFV!$AN$7,CalcoliFV!$AO$7+MAX(0,180-AJ5349)+4)</f>
        <v>107.46000000000001</v>
      </c>
    </row>
    <row r="5350" spans="35:37" x14ac:dyDescent="0.3">
      <c r="AI5350" s="32">
        <f t="shared" si="121"/>
        <v>45514.791666653698</v>
      </c>
      <c r="AJ5350" s="33">
        <v>174.83</v>
      </c>
      <c r="AK5350" s="33">
        <f>MIN(CalcoliFV!$AN$7,CalcoliFV!$AO$7+MAX(0,180-AJ5350)+4)</f>
        <v>79.169999999999987</v>
      </c>
    </row>
    <row r="5351" spans="35:37" x14ac:dyDescent="0.3">
      <c r="AI5351" s="32">
        <f t="shared" si="121"/>
        <v>45514.833333320363</v>
      </c>
      <c r="AJ5351" s="33">
        <v>186.19</v>
      </c>
      <c r="AK5351" s="33">
        <f>MIN(CalcoliFV!$AN$7,CalcoliFV!$AO$7+MAX(0,180-AJ5351)+4)</f>
        <v>74</v>
      </c>
    </row>
    <row r="5352" spans="35:37" x14ac:dyDescent="0.3">
      <c r="AI5352" s="32">
        <f t="shared" si="121"/>
        <v>45514.874999987027</v>
      </c>
      <c r="AJ5352" s="33">
        <v>170.07</v>
      </c>
      <c r="AK5352" s="33">
        <f>MIN(CalcoliFV!$AN$7,CalcoliFV!$AO$7+MAX(0,180-AJ5352)+4)</f>
        <v>83.93</v>
      </c>
    </row>
    <row r="5353" spans="35:37" x14ac:dyDescent="0.3">
      <c r="AI5353" s="32">
        <f t="shared" si="121"/>
        <v>45514.916666653691</v>
      </c>
      <c r="AJ5353" s="33">
        <v>145.54</v>
      </c>
      <c r="AK5353" s="33">
        <f>MIN(CalcoliFV!$AN$7,CalcoliFV!$AO$7+MAX(0,180-AJ5353)+4)</f>
        <v>108.46000000000001</v>
      </c>
    </row>
    <row r="5354" spans="35:37" x14ac:dyDescent="0.3">
      <c r="AI5354" s="32">
        <f t="shared" si="121"/>
        <v>45514.958333320355</v>
      </c>
      <c r="AJ5354" s="33">
        <v>126.04</v>
      </c>
      <c r="AK5354" s="33">
        <f>MIN(CalcoliFV!$AN$7,CalcoliFV!$AO$7+MAX(0,180-AJ5354)+4)</f>
        <v>110</v>
      </c>
    </row>
    <row r="5355" spans="35:37" x14ac:dyDescent="0.3">
      <c r="AI5355" s="32">
        <f t="shared" si="121"/>
        <v>45514.99999998702</v>
      </c>
      <c r="AJ5355" s="33">
        <v>150</v>
      </c>
      <c r="AK5355" s="33">
        <f>MIN(CalcoliFV!$AN$7,CalcoliFV!$AO$7+MAX(0,180-AJ5355)+4)</f>
        <v>104</v>
      </c>
    </row>
    <row r="5356" spans="35:37" x14ac:dyDescent="0.3">
      <c r="AI5356" s="32">
        <f t="shared" si="121"/>
        <v>45515.041666653684</v>
      </c>
      <c r="AJ5356" s="33">
        <v>136.9</v>
      </c>
      <c r="AK5356" s="33">
        <f>MIN(CalcoliFV!$AN$7,CalcoliFV!$AO$7+MAX(0,180-AJ5356)+4)</f>
        <v>110</v>
      </c>
    </row>
    <row r="5357" spans="35:37" x14ac:dyDescent="0.3">
      <c r="AI5357" s="32">
        <f t="shared" si="121"/>
        <v>45515.083333320348</v>
      </c>
      <c r="AJ5357" s="33">
        <v>128</v>
      </c>
      <c r="AK5357" s="33">
        <f>MIN(CalcoliFV!$AN$7,CalcoliFV!$AO$7+MAX(0,180-AJ5357)+4)</f>
        <v>110</v>
      </c>
    </row>
    <row r="5358" spans="35:37" x14ac:dyDescent="0.3">
      <c r="AI5358" s="32">
        <f t="shared" si="121"/>
        <v>45515.124999987012</v>
      </c>
      <c r="AJ5358" s="33">
        <v>126.96</v>
      </c>
      <c r="AK5358" s="33">
        <f>MIN(CalcoliFV!$AN$7,CalcoliFV!$AO$7+MAX(0,180-AJ5358)+4)</f>
        <v>110</v>
      </c>
    </row>
    <row r="5359" spans="35:37" x14ac:dyDescent="0.3">
      <c r="AI5359" s="32">
        <f t="shared" si="121"/>
        <v>45515.166666653677</v>
      </c>
      <c r="AJ5359" s="33">
        <v>125.09</v>
      </c>
      <c r="AK5359" s="33">
        <f>MIN(CalcoliFV!$AN$7,CalcoliFV!$AO$7+MAX(0,180-AJ5359)+4)</f>
        <v>110</v>
      </c>
    </row>
    <row r="5360" spans="35:37" x14ac:dyDescent="0.3">
      <c r="AI5360" s="32">
        <f t="shared" si="121"/>
        <v>45515.208333320341</v>
      </c>
      <c r="AJ5360" s="33">
        <v>129</v>
      </c>
      <c r="AK5360" s="33">
        <f>MIN(CalcoliFV!$AN$7,CalcoliFV!$AO$7+MAX(0,180-AJ5360)+4)</f>
        <v>110</v>
      </c>
    </row>
    <row r="5361" spans="35:37" x14ac:dyDescent="0.3">
      <c r="AI5361" s="32">
        <f t="shared" si="121"/>
        <v>45515.249999987005</v>
      </c>
      <c r="AJ5361" s="33">
        <v>124.5</v>
      </c>
      <c r="AK5361" s="33">
        <f>MIN(CalcoliFV!$AN$7,CalcoliFV!$AO$7+MAX(0,180-AJ5361)+4)</f>
        <v>110</v>
      </c>
    </row>
    <row r="5362" spans="35:37" x14ac:dyDescent="0.3">
      <c r="AI5362" s="32">
        <f t="shared" si="121"/>
        <v>45515.291666653669</v>
      </c>
      <c r="AJ5362" s="33">
        <v>123.58</v>
      </c>
      <c r="AK5362" s="33">
        <f>MIN(CalcoliFV!$AN$7,CalcoliFV!$AO$7+MAX(0,180-AJ5362)+4)</f>
        <v>110</v>
      </c>
    </row>
    <row r="5363" spans="35:37" x14ac:dyDescent="0.3">
      <c r="AI5363" s="32">
        <f t="shared" si="121"/>
        <v>45515.333333320334</v>
      </c>
      <c r="AJ5363" s="33">
        <v>121.98</v>
      </c>
      <c r="AK5363" s="33">
        <f>MIN(CalcoliFV!$AN$7,CalcoliFV!$AO$7+MAX(0,180-AJ5363)+4)</f>
        <v>110</v>
      </c>
    </row>
    <row r="5364" spans="35:37" x14ac:dyDescent="0.3">
      <c r="AI5364" s="32">
        <f t="shared" si="121"/>
        <v>45515.374999986998</v>
      </c>
      <c r="AJ5364" s="33">
        <v>113</v>
      </c>
      <c r="AK5364" s="33">
        <f>MIN(CalcoliFV!$AN$7,CalcoliFV!$AO$7+MAX(0,180-AJ5364)+4)</f>
        <v>110</v>
      </c>
    </row>
    <row r="5365" spans="35:37" x14ac:dyDescent="0.3">
      <c r="AI5365" s="32">
        <f t="shared" si="121"/>
        <v>45515.416666653662</v>
      </c>
      <c r="AJ5365" s="33">
        <v>114</v>
      </c>
      <c r="AK5365" s="33">
        <f>MIN(CalcoliFV!$AN$7,CalcoliFV!$AO$7+MAX(0,180-AJ5365)+4)</f>
        <v>110</v>
      </c>
    </row>
    <row r="5366" spans="35:37" x14ac:dyDescent="0.3">
      <c r="AI5366" s="32">
        <f t="shared" si="121"/>
        <v>45515.458333320326</v>
      </c>
      <c r="AJ5366" s="33">
        <v>117</v>
      </c>
      <c r="AK5366" s="33">
        <f>MIN(CalcoliFV!$AN$7,CalcoliFV!$AO$7+MAX(0,180-AJ5366)+4)</f>
        <v>110</v>
      </c>
    </row>
    <row r="5367" spans="35:37" x14ac:dyDescent="0.3">
      <c r="AI5367" s="32">
        <f t="shared" si="121"/>
        <v>45515.499999986991</v>
      </c>
      <c r="AJ5367" s="33">
        <v>120.06</v>
      </c>
      <c r="AK5367" s="33">
        <f>MIN(CalcoliFV!$AN$7,CalcoliFV!$AO$7+MAX(0,180-AJ5367)+4)</f>
        <v>110</v>
      </c>
    </row>
    <row r="5368" spans="35:37" x14ac:dyDescent="0.3">
      <c r="AI5368" s="32">
        <f t="shared" si="121"/>
        <v>45515.541666653655</v>
      </c>
      <c r="AJ5368" s="33">
        <v>123.29</v>
      </c>
      <c r="AK5368" s="33">
        <f>MIN(CalcoliFV!$AN$7,CalcoliFV!$AO$7+MAX(0,180-AJ5368)+4)</f>
        <v>110</v>
      </c>
    </row>
    <row r="5369" spans="35:37" x14ac:dyDescent="0.3">
      <c r="AI5369" s="32">
        <f t="shared" si="121"/>
        <v>45515.583333320319</v>
      </c>
      <c r="AJ5369" s="33">
        <v>111.49</v>
      </c>
      <c r="AK5369" s="33">
        <f>MIN(CalcoliFV!$AN$7,CalcoliFV!$AO$7+MAX(0,180-AJ5369)+4)</f>
        <v>110</v>
      </c>
    </row>
    <row r="5370" spans="35:37" x14ac:dyDescent="0.3">
      <c r="AI5370" s="32">
        <f t="shared" si="121"/>
        <v>45515.624999986983</v>
      </c>
      <c r="AJ5370" s="33">
        <v>109.14</v>
      </c>
      <c r="AK5370" s="33">
        <f>MIN(CalcoliFV!$AN$7,CalcoliFV!$AO$7+MAX(0,180-AJ5370)+4)</f>
        <v>110</v>
      </c>
    </row>
    <row r="5371" spans="35:37" x14ac:dyDescent="0.3">
      <c r="AI5371" s="32">
        <f t="shared" si="121"/>
        <v>45515.666666653648</v>
      </c>
      <c r="AJ5371" s="33">
        <v>114.34</v>
      </c>
      <c r="AK5371" s="33">
        <f>MIN(CalcoliFV!$AN$7,CalcoliFV!$AO$7+MAX(0,180-AJ5371)+4)</f>
        <v>110</v>
      </c>
    </row>
    <row r="5372" spans="35:37" x14ac:dyDescent="0.3">
      <c r="AI5372" s="32">
        <f t="shared" si="121"/>
        <v>45515.708333320312</v>
      </c>
      <c r="AJ5372" s="33">
        <v>123.29</v>
      </c>
      <c r="AK5372" s="33">
        <f>MIN(CalcoliFV!$AN$7,CalcoliFV!$AO$7+MAX(0,180-AJ5372)+4)</f>
        <v>110</v>
      </c>
    </row>
    <row r="5373" spans="35:37" x14ac:dyDescent="0.3">
      <c r="AI5373" s="32">
        <f t="shared" si="121"/>
        <v>45515.749999986976</v>
      </c>
      <c r="AJ5373" s="33">
        <v>135.16</v>
      </c>
      <c r="AK5373" s="33">
        <f>MIN(CalcoliFV!$AN$7,CalcoliFV!$AO$7+MAX(0,180-AJ5373)+4)</f>
        <v>110</v>
      </c>
    </row>
    <row r="5374" spans="35:37" x14ac:dyDescent="0.3">
      <c r="AI5374" s="32">
        <f t="shared" si="121"/>
        <v>45515.79166665364</v>
      </c>
      <c r="AJ5374" s="33">
        <v>162.09</v>
      </c>
      <c r="AK5374" s="33">
        <f>MIN(CalcoliFV!$AN$7,CalcoliFV!$AO$7+MAX(0,180-AJ5374)+4)</f>
        <v>91.91</v>
      </c>
    </row>
    <row r="5375" spans="35:37" x14ac:dyDescent="0.3">
      <c r="AI5375" s="32">
        <f t="shared" si="121"/>
        <v>45515.833333320305</v>
      </c>
      <c r="AJ5375" s="33">
        <v>180</v>
      </c>
      <c r="AK5375" s="33">
        <f>MIN(CalcoliFV!$AN$7,CalcoliFV!$AO$7+MAX(0,180-AJ5375)+4)</f>
        <v>74</v>
      </c>
    </row>
    <row r="5376" spans="35:37" x14ac:dyDescent="0.3">
      <c r="AI5376" s="32">
        <f t="shared" si="121"/>
        <v>45515.874999986969</v>
      </c>
      <c r="AJ5376" s="33">
        <v>170.07</v>
      </c>
      <c r="AK5376" s="33">
        <f>MIN(CalcoliFV!$AN$7,CalcoliFV!$AO$7+MAX(0,180-AJ5376)+4)</f>
        <v>83.93</v>
      </c>
    </row>
    <row r="5377" spans="35:37" x14ac:dyDescent="0.3">
      <c r="AI5377" s="32">
        <f t="shared" si="121"/>
        <v>45515.916666653633</v>
      </c>
      <c r="AJ5377" s="33">
        <v>153.12</v>
      </c>
      <c r="AK5377" s="33">
        <f>MIN(CalcoliFV!$AN$7,CalcoliFV!$AO$7+MAX(0,180-AJ5377)+4)</f>
        <v>100.88</v>
      </c>
    </row>
    <row r="5378" spans="35:37" x14ac:dyDescent="0.3">
      <c r="AI5378" s="32">
        <f t="shared" si="121"/>
        <v>45515.958333320297</v>
      </c>
      <c r="AJ5378" s="33">
        <v>134.66</v>
      </c>
      <c r="AK5378" s="33">
        <f>MIN(CalcoliFV!$AN$7,CalcoliFV!$AO$7+MAX(0,180-AJ5378)+4)</f>
        <v>110</v>
      </c>
    </row>
    <row r="5379" spans="35:37" x14ac:dyDescent="0.3">
      <c r="AI5379" s="32">
        <f t="shared" si="121"/>
        <v>45515.999999986961</v>
      </c>
      <c r="AJ5379" s="33">
        <v>125.48</v>
      </c>
      <c r="AK5379" s="33">
        <f>MIN(CalcoliFV!$AN$7,CalcoliFV!$AO$7+MAX(0,180-AJ5379)+4)</f>
        <v>110</v>
      </c>
    </row>
    <row r="5380" spans="35:37" x14ac:dyDescent="0.3">
      <c r="AI5380" s="32">
        <f t="shared" si="121"/>
        <v>45516.041666653626</v>
      </c>
      <c r="AJ5380" s="33">
        <v>134.16999999999999</v>
      </c>
      <c r="AK5380" s="33">
        <f>MIN(CalcoliFV!$AN$7,CalcoliFV!$AO$7+MAX(0,180-AJ5380)+4)</f>
        <v>110</v>
      </c>
    </row>
    <row r="5381" spans="35:37" x14ac:dyDescent="0.3">
      <c r="AI5381" s="32">
        <f t="shared" ref="AI5381:AI5444" si="122">AI5380+1/24</f>
        <v>45516.08333332029</v>
      </c>
      <c r="AJ5381" s="33">
        <v>128</v>
      </c>
      <c r="AK5381" s="33">
        <f>MIN(CalcoliFV!$AN$7,CalcoliFV!$AO$7+MAX(0,180-AJ5381)+4)</f>
        <v>110</v>
      </c>
    </row>
    <row r="5382" spans="35:37" x14ac:dyDescent="0.3">
      <c r="AI5382" s="32">
        <f t="shared" si="122"/>
        <v>45516.124999986954</v>
      </c>
      <c r="AJ5382" s="33">
        <v>125.48</v>
      </c>
      <c r="AK5382" s="33">
        <f>MIN(CalcoliFV!$AN$7,CalcoliFV!$AO$7+MAX(0,180-AJ5382)+4)</f>
        <v>110</v>
      </c>
    </row>
    <row r="5383" spans="35:37" x14ac:dyDescent="0.3">
      <c r="AI5383" s="32">
        <f t="shared" si="122"/>
        <v>45516.166666653618</v>
      </c>
      <c r="AJ5383" s="33">
        <v>125.48</v>
      </c>
      <c r="AK5383" s="33">
        <f>MIN(CalcoliFV!$AN$7,CalcoliFV!$AO$7+MAX(0,180-AJ5383)+4)</f>
        <v>110</v>
      </c>
    </row>
    <row r="5384" spans="35:37" x14ac:dyDescent="0.3">
      <c r="AI5384" s="32">
        <f t="shared" si="122"/>
        <v>45516.208333320283</v>
      </c>
      <c r="AJ5384" s="33">
        <v>130</v>
      </c>
      <c r="AK5384" s="33">
        <f>MIN(CalcoliFV!$AN$7,CalcoliFV!$AO$7+MAX(0,180-AJ5384)+4)</f>
        <v>110</v>
      </c>
    </row>
    <row r="5385" spans="35:37" x14ac:dyDescent="0.3">
      <c r="AI5385" s="32">
        <f t="shared" si="122"/>
        <v>45516.249999986947</v>
      </c>
      <c r="AJ5385" s="33">
        <v>146.38999999999999</v>
      </c>
      <c r="AK5385" s="33">
        <f>MIN(CalcoliFV!$AN$7,CalcoliFV!$AO$7+MAX(0,180-AJ5385)+4)</f>
        <v>107.61000000000001</v>
      </c>
    </row>
    <row r="5386" spans="35:37" x14ac:dyDescent="0.3">
      <c r="AI5386" s="32">
        <f t="shared" si="122"/>
        <v>45516.291666653611</v>
      </c>
      <c r="AJ5386" s="33">
        <v>130.16999999999999</v>
      </c>
      <c r="AK5386" s="33">
        <f>MIN(CalcoliFV!$AN$7,CalcoliFV!$AO$7+MAX(0,180-AJ5386)+4)</f>
        <v>110</v>
      </c>
    </row>
    <row r="5387" spans="35:37" x14ac:dyDescent="0.3">
      <c r="AI5387" s="32">
        <f t="shared" si="122"/>
        <v>45516.333333320275</v>
      </c>
      <c r="AJ5387" s="33">
        <v>125.62</v>
      </c>
      <c r="AK5387" s="33">
        <f>MIN(CalcoliFV!$AN$7,CalcoliFV!$AO$7+MAX(0,180-AJ5387)+4)</f>
        <v>110</v>
      </c>
    </row>
    <row r="5388" spans="35:37" x14ac:dyDescent="0.3">
      <c r="AI5388" s="32">
        <f t="shared" si="122"/>
        <v>45516.37499998694</v>
      </c>
      <c r="AJ5388" s="33">
        <v>119.93</v>
      </c>
      <c r="AK5388" s="33">
        <f>MIN(CalcoliFV!$AN$7,CalcoliFV!$AO$7+MAX(0,180-AJ5388)+4)</f>
        <v>110</v>
      </c>
    </row>
    <row r="5389" spans="35:37" x14ac:dyDescent="0.3">
      <c r="AI5389" s="32">
        <f t="shared" si="122"/>
        <v>45516.416666653604</v>
      </c>
      <c r="AJ5389" s="33">
        <v>118</v>
      </c>
      <c r="AK5389" s="33">
        <f>MIN(CalcoliFV!$AN$7,CalcoliFV!$AO$7+MAX(0,180-AJ5389)+4)</f>
        <v>110</v>
      </c>
    </row>
    <row r="5390" spans="35:37" x14ac:dyDescent="0.3">
      <c r="AI5390" s="32">
        <f t="shared" si="122"/>
        <v>45516.458333320268</v>
      </c>
      <c r="AJ5390" s="33">
        <v>114.5</v>
      </c>
      <c r="AK5390" s="33">
        <f>MIN(CalcoliFV!$AN$7,CalcoliFV!$AO$7+MAX(0,180-AJ5390)+4)</f>
        <v>110</v>
      </c>
    </row>
    <row r="5391" spans="35:37" x14ac:dyDescent="0.3">
      <c r="AI5391" s="32">
        <f t="shared" si="122"/>
        <v>45516.499999986932</v>
      </c>
      <c r="AJ5391" s="33">
        <v>115.42</v>
      </c>
      <c r="AK5391" s="33">
        <f>MIN(CalcoliFV!$AN$7,CalcoliFV!$AO$7+MAX(0,180-AJ5391)+4)</f>
        <v>110</v>
      </c>
    </row>
    <row r="5392" spans="35:37" x14ac:dyDescent="0.3">
      <c r="AI5392" s="32">
        <f t="shared" si="122"/>
        <v>45516.541666653597</v>
      </c>
      <c r="AJ5392" s="33">
        <v>118</v>
      </c>
      <c r="AK5392" s="33">
        <f>MIN(CalcoliFV!$AN$7,CalcoliFV!$AO$7+MAX(0,180-AJ5392)+4)</f>
        <v>110</v>
      </c>
    </row>
    <row r="5393" spans="35:37" x14ac:dyDescent="0.3">
      <c r="AI5393" s="32">
        <f t="shared" si="122"/>
        <v>45516.583333320261</v>
      </c>
      <c r="AJ5393" s="33">
        <v>121</v>
      </c>
      <c r="AK5393" s="33">
        <f>MIN(CalcoliFV!$AN$7,CalcoliFV!$AO$7+MAX(0,180-AJ5393)+4)</f>
        <v>110</v>
      </c>
    </row>
    <row r="5394" spans="35:37" x14ac:dyDescent="0.3">
      <c r="AI5394" s="32">
        <f t="shared" si="122"/>
        <v>45516.624999986925</v>
      </c>
      <c r="AJ5394" s="33">
        <v>125.12</v>
      </c>
      <c r="AK5394" s="33">
        <f>MIN(CalcoliFV!$AN$7,CalcoliFV!$AO$7+MAX(0,180-AJ5394)+4)</f>
        <v>110</v>
      </c>
    </row>
    <row r="5395" spans="35:37" x14ac:dyDescent="0.3">
      <c r="AI5395" s="32">
        <f t="shared" si="122"/>
        <v>45516.666666653589</v>
      </c>
      <c r="AJ5395" s="33">
        <v>125.48</v>
      </c>
      <c r="AK5395" s="33">
        <f>MIN(CalcoliFV!$AN$7,CalcoliFV!$AO$7+MAX(0,180-AJ5395)+4)</f>
        <v>110</v>
      </c>
    </row>
    <row r="5396" spans="35:37" x14ac:dyDescent="0.3">
      <c r="AI5396" s="32">
        <f t="shared" si="122"/>
        <v>45516.708333320254</v>
      </c>
      <c r="AJ5396" s="33">
        <v>130.69999999999999</v>
      </c>
      <c r="AK5396" s="33">
        <f>MIN(CalcoliFV!$AN$7,CalcoliFV!$AO$7+MAX(0,180-AJ5396)+4)</f>
        <v>110</v>
      </c>
    </row>
    <row r="5397" spans="35:37" x14ac:dyDescent="0.3">
      <c r="AI5397" s="32">
        <f t="shared" si="122"/>
        <v>45516.749999986918</v>
      </c>
      <c r="AJ5397" s="33">
        <v>167.21312</v>
      </c>
      <c r="AK5397" s="33">
        <f>MIN(CalcoliFV!$AN$7,CalcoliFV!$AO$7+MAX(0,180-AJ5397)+4)</f>
        <v>86.786879999999996</v>
      </c>
    </row>
    <row r="5398" spans="35:37" x14ac:dyDescent="0.3">
      <c r="AI5398" s="32">
        <f t="shared" si="122"/>
        <v>45516.791666653582</v>
      </c>
      <c r="AJ5398" s="33">
        <v>230</v>
      </c>
      <c r="AK5398" s="33">
        <f>MIN(CalcoliFV!$AN$7,CalcoliFV!$AO$7+MAX(0,180-AJ5398)+4)</f>
        <v>74</v>
      </c>
    </row>
    <row r="5399" spans="35:37" x14ac:dyDescent="0.3">
      <c r="AI5399" s="32">
        <f t="shared" si="122"/>
        <v>45516.833333320246</v>
      </c>
      <c r="AJ5399" s="33">
        <v>246.6</v>
      </c>
      <c r="AK5399" s="33">
        <f>MIN(CalcoliFV!$AN$7,CalcoliFV!$AO$7+MAX(0,180-AJ5399)+4)</f>
        <v>74</v>
      </c>
    </row>
    <row r="5400" spans="35:37" x14ac:dyDescent="0.3">
      <c r="AI5400" s="32">
        <f t="shared" si="122"/>
        <v>45516.874999986911</v>
      </c>
      <c r="AJ5400" s="33">
        <v>196</v>
      </c>
      <c r="AK5400" s="33">
        <f>MIN(CalcoliFV!$AN$7,CalcoliFV!$AO$7+MAX(0,180-AJ5400)+4)</f>
        <v>74</v>
      </c>
    </row>
    <row r="5401" spans="35:37" x14ac:dyDescent="0.3">
      <c r="AI5401" s="32">
        <f t="shared" si="122"/>
        <v>45516.916666653575</v>
      </c>
      <c r="AJ5401" s="33">
        <v>165</v>
      </c>
      <c r="AK5401" s="33">
        <f>MIN(CalcoliFV!$AN$7,CalcoliFV!$AO$7+MAX(0,180-AJ5401)+4)</f>
        <v>89</v>
      </c>
    </row>
    <row r="5402" spans="35:37" x14ac:dyDescent="0.3">
      <c r="AI5402" s="32">
        <f t="shared" si="122"/>
        <v>45516.958333320239</v>
      </c>
      <c r="AJ5402" s="33">
        <v>132.52000000000001</v>
      </c>
      <c r="AK5402" s="33">
        <f>MIN(CalcoliFV!$AN$7,CalcoliFV!$AO$7+MAX(0,180-AJ5402)+4)</f>
        <v>110</v>
      </c>
    </row>
    <row r="5403" spans="35:37" x14ac:dyDescent="0.3">
      <c r="AI5403" s="32">
        <f t="shared" si="122"/>
        <v>45516.999999986903</v>
      </c>
      <c r="AJ5403" s="33">
        <v>123</v>
      </c>
      <c r="AK5403" s="33">
        <f>MIN(CalcoliFV!$AN$7,CalcoliFV!$AO$7+MAX(0,180-AJ5403)+4)</f>
        <v>110</v>
      </c>
    </row>
    <row r="5404" spans="35:37" x14ac:dyDescent="0.3">
      <c r="AI5404" s="32">
        <f t="shared" si="122"/>
        <v>45517.041666653568</v>
      </c>
      <c r="AJ5404" s="33">
        <v>119.5</v>
      </c>
      <c r="AK5404" s="33">
        <f>MIN(CalcoliFV!$AN$7,CalcoliFV!$AO$7+MAX(0,180-AJ5404)+4)</f>
        <v>110</v>
      </c>
    </row>
    <row r="5405" spans="35:37" x14ac:dyDescent="0.3">
      <c r="AI5405" s="32">
        <f t="shared" si="122"/>
        <v>45517.083333320232</v>
      </c>
      <c r="AJ5405" s="33">
        <v>119.99</v>
      </c>
      <c r="AK5405" s="33">
        <f>MIN(CalcoliFV!$AN$7,CalcoliFV!$AO$7+MAX(0,180-AJ5405)+4)</f>
        <v>110</v>
      </c>
    </row>
    <row r="5406" spans="35:37" x14ac:dyDescent="0.3">
      <c r="AI5406" s="32">
        <f t="shared" si="122"/>
        <v>45517.124999986896</v>
      </c>
      <c r="AJ5406" s="33">
        <v>119.5</v>
      </c>
      <c r="AK5406" s="33">
        <f>MIN(CalcoliFV!$AN$7,CalcoliFV!$AO$7+MAX(0,180-AJ5406)+4)</f>
        <v>110</v>
      </c>
    </row>
    <row r="5407" spans="35:37" x14ac:dyDescent="0.3">
      <c r="AI5407" s="32">
        <f t="shared" si="122"/>
        <v>45517.16666665356</v>
      </c>
      <c r="AJ5407" s="33">
        <v>118.08</v>
      </c>
      <c r="AK5407" s="33">
        <f>MIN(CalcoliFV!$AN$7,CalcoliFV!$AO$7+MAX(0,180-AJ5407)+4)</f>
        <v>110</v>
      </c>
    </row>
    <row r="5408" spans="35:37" x14ac:dyDescent="0.3">
      <c r="AI5408" s="32">
        <f t="shared" si="122"/>
        <v>45517.208333320224</v>
      </c>
      <c r="AJ5408" s="33">
        <v>121</v>
      </c>
      <c r="AK5408" s="33">
        <f>MIN(CalcoliFV!$AN$7,CalcoliFV!$AO$7+MAX(0,180-AJ5408)+4)</f>
        <v>110</v>
      </c>
    </row>
    <row r="5409" spans="35:37" x14ac:dyDescent="0.3">
      <c r="AI5409" s="32">
        <f t="shared" si="122"/>
        <v>45517.249999986889</v>
      </c>
      <c r="AJ5409" s="33">
        <v>123</v>
      </c>
      <c r="AK5409" s="33">
        <f>MIN(CalcoliFV!$AN$7,CalcoliFV!$AO$7+MAX(0,180-AJ5409)+4)</f>
        <v>110</v>
      </c>
    </row>
    <row r="5410" spans="35:37" x14ac:dyDescent="0.3">
      <c r="AI5410" s="32">
        <f t="shared" si="122"/>
        <v>45517.291666653553</v>
      </c>
      <c r="AJ5410" s="33">
        <v>124</v>
      </c>
      <c r="AK5410" s="33">
        <f>MIN(CalcoliFV!$AN$7,CalcoliFV!$AO$7+MAX(0,180-AJ5410)+4)</f>
        <v>110</v>
      </c>
    </row>
    <row r="5411" spans="35:37" x14ac:dyDescent="0.3">
      <c r="AI5411" s="32">
        <f t="shared" si="122"/>
        <v>45517.333333320217</v>
      </c>
      <c r="AJ5411" s="33">
        <v>117.89485999999999</v>
      </c>
      <c r="AK5411" s="33">
        <f>MIN(CalcoliFV!$AN$7,CalcoliFV!$AO$7+MAX(0,180-AJ5411)+4)</f>
        <v>110</v>
      </c>
    </row>
    <row r="5412" spans="35:37" x14ac:dyDescent="0.3">
      <c r="AI5412" s="32">
        <f t="shared" si="122"/>
        <v>45517.374999986881</v>
      </c>
      <c r="AJ5412" s="33">
        <v>117.78</v>
      </c>
      <c r="AK5412" s="33">
        <f>MIN(CalcoliFV!$AN$7,CalcoliFV!$AO$7+MAX(0,180-AJ5412)+4)</f>
        <v>110</v>
      </c>
    </row>
    <row r="5413" spans="35:37" x14ac:dyDescent="0.3">
      <c r="AI5413" s="32">
        <f t="shared" si="122"/>
        <v>45517.416666653546</v>
      </c>
      <c r="AJ5413" s="33">
        <v>115.69</v>
      </c>
      <c r="AK5413" s="33">
        <f>MIN(CalcoliFV!$AN$7,CalcoliFV!$AO$7+MAX(0,180-AJ5413)+4)</f>
        <v>110</v>
      </c>
    </row>
    <row r="5414" spans="35:37" x14ac:dyDescent="0.3">
      <c r="AI5414" s="32">
        <f t="shared" si="122"/>
        <v>45517.45833332021</v>
      </c>
      <c r="AJ5414" s="33">
        <v>113.46</v>
      </c>
      <c r="AK5414" s="33">
        <f>MIN(CalcoliFV!$AN$7,CalcoliFV!$AO$7+MAX(0,180-AJ5414)+4)</f>
        <v>110</v>
      </c>
    </row>
    <row r="5415" spans="35:37" x14ac:dyDescent="0.3">
      <c r="AI5415" s="32">
        <f t="shared" si="122"/>
        <v>45517.499999986874</v>
      </c>
      <c r="AJ5415" s="33">
        <v>114.89</v>
      </c>
      <c r="AK5415" s="33">
        <f>MIN(CalcoliFV!$AN$7,CalcoliFV!$AO$7+MAX(0,180-AJ5415)+4)</f>
        <v>110</v>
      </c>
    </row>
    <row r="5416" spans="35:37" x14ac:dyDescent="0.3">
      <c r="AI5416" s="32">
        <f t="shared" si="122"/>
        <v>45517.541666653538</v>
      </c>
      <c r="AJ5416" s="33">
        <v>114.5</v>
      </c>
      <c r="AK5416" s="33">
        <f>MIN(CalcoliFV!$AN$7,CalcoliFV!$AO$7+MAX(0,180-AJ5416)+4)</f>
        <v>110</v>
      </c>
    </row>
    <row r="5417" spans="35:37" x14ac:dyDescent="0.3">
      <c r="AI5417" s="32">
        <f t="shared" si="122"/>
        <v>45517.583333320203</v>
      </c>
      <c r="AJ5417" s="33">
        <v>115.69</v>
      </c>
      <c r="AK5417" s="33">
        <f>MIN(CalcoliFV!$AN$7,CalcoliFV!$AO$7+MAX(0,180-AJ5417)+4)</f>
        <v>110</v>
      </c>
    </row>
    <row r="5418" spans="35:37" x14ac:dyDescent="0.3">
      <c r="AI5418" s="32">
        <f t="shared" si="122"/>
        <v>45517.624999986867</v>
      </c>
      <c r="AJ5418" s="33">
        <v>119.5</v>
      </c>
      <c r="AK5418" s="33">
        <f>MIN(CalcoliFV!$AN$7,CalcoliFV!$AO$7+MAX(0,180-AJ5418)+4)</f>
        <v>110</v>
      </c>
    </row>
    <row r="5419" spans="35:37" x14ac:dyDescent="0.3">
      <c r="AI5419" s="32">
        <f t="shared" si="122"/>
        <v>45517.666666653531</v>
      </c>
      <c r="AJ5419" s="33">
        <v>125.89</v>
      </c>
      <c r="AK5419" s="33">
        <f>MIN(CalcoliFV!$AN$7,CalcoliFV!$AO$7+MAX(0,180-AJ5419)+4)</f>
        <v>110</v>
      </c>
    </row>
    <row r="5420" spans="35:37" x14ac:dyDescent="0.3">
      <c r="AI5420" s="32">
        <f t="shared" si="122"/>
        <v>45517.708333320195</v>
      </c>
      <c r="AJ5420" s="33">
        <v>128.55000000000001</v>
      </c>
      <c r="AK5420" s="33">
        <f>MIN(CalcoliFV!$AN$7,CalcoliFV!$AO$7+MAX(0,180-AJ5420)+4)</f>
        <v>110</v>
      </c>
    </row>
    <row r="5421" spans="35:37" x14ac:dyDescent="0.3">
      <c r="AI5421" s="32">
        <f t="shared" si="122"/>
        <v>45517.74999998686</v>
      </c>
      <c r="AJ5421" s="33">
        <v>172.44</v>
      </c>
      <c r="AK5421" s="33">
        <f>MIN(CalcoliFV!$AN$7,CalcoliFV!$AO$7+MAX(0,180-AJ5421)+4)</f>
        <v>81.56</v>
      </c>
    </row>
    <row r="5422" spans="35:37" x14ac:dyDescent="0.3">
      <c r="AI5422" s="32">
        <f t="shared" si="122"/>
        <v>45517.791666653524</v>
      </c>
      <c r="AJ5422" s="33">
        <v>249.6</v>
      </c>
      <c r="AK5422" s="33">
        <f>MIN(CalcoliFV!$AN$7,CalcoliFV!$AO$7+MAX(0,180-AJ5422)+4)</f>
        <v>74</v>
      </c>
    </row>
    <row r="5423" spans="35:37" x14ac:dyDescent="0.3">
      <c r="AI5423" s="32">
        <f t="shared" si="122"/>
        <v>45517.833333320188</v>
      </c>
      <c r="AJ5423" s="33">
        <v>249.6</v>
      </c>
      <c r="AK5423" s="33">
        <f>MIN(CalcoliFV!$AN$7,CalcoliFV!$AO$7+MAX(0,180-AJ5423)+4)</f>
        <v>74</v>
      </c>
    </row>
    <row r="5424" spans="35:37" x14ac:dyDescent="0.3">
      <c r="AI5424" s="32">
        <f t="shared" si="122"/>
        <v>45517.874999986852</v>
      </c>
      <c r="AJ5424" s="33">
        <v>247.6</v>
      </c>
      <c r="AK5424" s="33">
        <f>MIN(CalcoliFV!$AN$7,CalcoliFV!$AO$7+MAX(0,180-AJ5424)+4)</f>
        <v>74</v>
      </c>
    </row>
    <row r="5425" spans="35:37" x14ac:dyDescent="0.3">
      <c r="AI5425" s="32">
        <f t="shared" si="122"/>
        <v>45517.916666653517</v>
      </c>
      <c r="AJ5425" s="33">
        <v>179.99</v>
      </c>
      <c r="AK5425" s="33">
        <f>MIN(CalcoliFV!$AN$7,CalcoliFV!$AO$7+MAX(0,180-AJ5425)+4)</f>
        <v>74.009999999999991</v>
      </c>
    </row>
    <row r="5426" spans="35:37" x14ac:dyDescent="0.3">
      <c r="AI5426" s="32">
        <f t="shared" si="122"/>
        <v>45517.958333320181</v>
      </c>
      <c r="AJ5426" s="33">
        <v>133.34</v>
      </c>
      <c r="AK5426" s="33">
        <f>MIN(CalcoliFV!$AN$7,CalcoliFV!$AO$7+MAX(0,180-AJ5426)+4)</f>
        <v>110</v>
      </c>
    </row>
    <row r="5427" spans="35:37" x14ac:dyDescent="0.3">
      <c r="AI5427" s="32">
        <f t="shared" si="122"/>
        <v>45517.999999986845</v>
      </c>
      <c r="AJ5427" s="33">
        <v>125.18075</v>
      </c>
      <c r="AK5427" s="33">
        <f>MIN(CalcoliFV!$AN$7,CalcoliFV!$AO$7+MAX(0,180-AJ5427)+4)</f>
        <v>110</v>
      </c>
    </row>
    <row r="5428" spans="35:37" x14ac:dyDescent="0.3">
      <c r="AI5428" s="32">
        <f t="shared" si="122"/>
        <v>45518.041666653509</v>
      </c>
      <c r="AJ5428" s="33">
        <v>125</v>
      </c>
      <c r="AK5428" s="33">
        <f>MIN(CalcoliFV!$AN$7,CalcoliFV!$AO$7+MAX(0,180-AJ5428)+4)</f>
        <v>110</v>
      </c>
    </row>
    <row r="5429" spans="35:37" x14ac:dyDescent="0.3">
      <c r="AI5429" s="32">
        <f t="shared" si="122"/>
        <v>45518.083333320174</v>
      </c>
      <c r="AJ5429" s="33">
        <v>123</v>
      </c>
      <c r="AK5429" s="33">
        <f>MIN(CalcoliFV!$AN$7,CalcoliFV!$AO$7+MAX(0,180-AJ5429)+4)</f>
        <v>110</v>
      </c>
    </row>
    <row r="5430" spans="35:37" x14ac:dyDescent="0.3">
      <c r="AI5430" s="32">
        <f t="shared" si="122"/>
        <v>45518.124999986838</v>
      </c>
      <c r="AJ5430" s="33">
        <v>121.98</v>
      </c>
      <c r="AK5430" s="33">
        <f>MIN(CalcoliFV!$AN$7,CalcoliFV!$AO$7+MAX(0,180-AJ5430)+4)</f>
        <v>110</v>
      </c>
    </row>
    <row r="5431" spans="35:37" x14ac:dyDescent="0.3">
      <c r="AI5431" s="32">
        <f t="shared" si="122"/>
        <v>45518.166666653502</v>
      </c>
      <c r="AJ5431" s="33">
        <v>123</v>
      </c>
      <c r="AK5431" s="33">
        <f>MIN(CalcoliFV!$AN$7,CalcoliFV!$AO$7+MAX(0,180-AJ5431)+4)</f>
        <v>110</v>
      </c>
    </row>
    <row r="5432" spans="35:37" x14ac:dyDescent="0.3">
      <c r="AI5432" s="32">
        <f t="shared" si="122"/>
        <v>45518.208333320166</v>
      </c>
      <c r="AJ5432" s="33">
        <v>123.29</v>
      </c>
      <c r="AK5432" s="33">
        <f>MIN(CalcoliFV!$AN$7,CalcoliFV!$AO$7+MAX(0,180-AJ5432)+4)</f>
        <v>110</v>
      </c>
    </row>
    <row r="5433" spans="35:37" x14ac:dyDescent="0.3">
      <c r="AI5433" s="32">
        <f t="shared" si="122"/>
        <v>45518.249999986831</v>
      </c>
      <c r="AJ5433" s="33">
        <v>124.69059</v>
      </c>
      <c r="AK5433" s="33">
        <f>MIN(CalcoliFV!$AN$7,CalcoliFV!$AO$7+MAX(0,180-AJ5433)+4)</f>
        <v>110</v>
      </c>
    </row>
    <row r="5434" spans="35:37" x14ac:dyDescent="0.3">
      <c r="AI5434" s="32">
        <f t="shared" si="122"/>
        <v>45518.291666653495</v>
      </c>
      <c r="AJ5434" s="33">
        <v>123.76</v>
      </c>
      <c r="AK5434" s="33">
        <f>MIN(CalcoliFV!$AN$7,CalcoliFV!$AO$7+MAX(0,180-AJ5434)+4)</f>
        <v>110</v>
      </c>
    </row>
    <row r="5435" spans="35:37" x14ac:dyDescent="0.3">
      <c r="AI5435" s="32">
        <f t="shared" si="122"/>
        <v>45518.333333320159</v>
      </c>
      <c r="AJ5435" s="33">
        <v>120</v>
      </c>
      <c r="AK5435" s="33">
        <f>MIN(CalcoliFV!$AN$7,CalcoliFV!$AO$7+MAX(0,180-AJ5435)+4)</f>
        <v>110</v>
      </c>
    </row>
    <row r="5436" spans="35:37" x14ac:dyDescent="0.3">
      <c r="AI5436" s="32">
        <f t="shared" si="122"/>
        <v>45518.374999986823</v>
      </c>
      <c r="AJ5436" s="33">
        <v>116.5</v>
      </c>
      <c r="AK5436" s="33">
        <f>MIN(CalcoliFV!$AN$7,CalcoliFV!$AO$7+MAX(0,180-AJ5436)+4)</f>
        <v>110</v>
      </c>
    </row>
    <row r="5437" spans="35:37" x14ac:dyDescent="0.3">
      <c r="AI5437" s="32">
        <f t="shared" si="122"/>
        <v>45518.416666653487</v>
      </c>
      <c r="AJ5437" s="33">
        <v>115.29</v>
      </c>
      <c r="AK5437" s="33">
        <f>MIN(CalcoliFV!$AN$7,CalcoliFV!$AO$7+MAX(0,180-AJ5437)+4)</f>
        <v>110</v>
      </c>
    </row>
    <row r="5438" spans="35:37" x14ac:dyDescent="0.3">
      <c r="AI5438" s="32">
        <f t="shared" si="122"/>
        <v>45518.458333320152</v>
      </c>
      <c r="AJ5438" s="33">
        <v>110.64</v>
      </c>
      <c r="AK5438" s="33">
        <f>MIN(CalcoliFV!$AN$7,CalcoliFV!$AO$7+MAX(0,180-AJ5438)+4)</f>
        <v>110</v>
      </c>
    </row>
    <row r="5439" spans="35:37" x14ac:dyDescent="0.3">
      <c r="AI5439" s="32">
        <f t="shared" si="122"/>
        <v>45518.499999986816</v>
      </c>
      <c r="AJ5439" s="33">
        <v>108.92</v>
      </c>
      <c r="AK5439" s="33">
        <f>MIN(CalcoliFV!$AN$7,CalcoliFV!$AO$7+MAX(0,180-AJ5439)+4)</f>
        <v>110</v>
      </c>
    </row>
    <row r="5440" spans="35:37" x14ac:dyDescent="0.3">
      <c r="AI5440" s="32">
        <f t="shared" si="122"/>
        <v>45518.54166665348</v>
      </c>
      <c r="AJ5440" s="33">
        <v>106.42</v>
      </c>
      <c r="AK5440" s="33">
        <f>MIN(CalcoliFV!$AN$7,CalcoliFV!$AO$7+MAX(0,180-AJ5440)+4)</f>
        <v>110</v>
      </c>
    </row>
    <row r="5441" spans="35:37" x14ac:dyDescent="0.3">
      <c r="AI5441" s="32">
        <f t="shared" si="122"/>
        <v>45518.583333320144</v>
      </c>
      <c r="AJ5441" s="33">
        <v>107.81</v>
      </c>
      <c r="AK5441" s="33">
        <f>MIN(CalcoliFV!$AN$7,CalcoliFV!$AO$7+MAX(0,180-AJ5441)+4)</f>
        <v>110</v>
      </c>
    </row>
    <row r="5442" spans="35:37" x14ac:dyDescent="0.3">
      <c r="AI5442" s="32">
        <f t="shared" si="122"/>
        <v>45518.624999986809</v>
      </c>
      <c r="AJ5442" s="33">
        <v>114.65</v>
      </c>
      <c r="AK5442" s="33">
        <f>MIN(CalcoliFV!$AN$7,CalcoliFV!$AO$7+MAX(0,180-AJ5442)+4)</f>
        <v>110</v>
      </c>
    </row>
    <row r="5443" spans="35:37" x14ac:dyDescent="0.3">
      <c r="AI5443" s="32">
        <f t="shared" si="122"/>
        <v>45518.666666653473</v>
      </c>
      <c r="AJ5443" s="33">
        <v>118.5</v>
      </c>
      <c r="AK5443" s="33">
        <f>MIN(CalcoliFV!$AN$7,CalcoliFV!$AO$7+MAX(0,180-AJ5443)+4)</f>
        <v>110</v>
      </c>
    </row>
    <row r="5444" spans="35:37" x14ac:dyDescent="0.3">
      <c r="AI5444" s="32">
        <f t="shared" si="122"/>
        <v>45518.708333320137</v>
      </c>
      <c r="AJ5444" s="33">
        <v>125</v>
      </c>
      <c r="AK5444" s="33">
        <f>MIN(CalcoliFV!$AN$7,CalcoliFV!$AO$7+MAX(0,180-AJ5444)+4)</f>
        <v>110</v>
      </c>
    </row>
    <row r="5445" spans="35:37" x14ac:dyDescent="0.3">
      <c r="AI5445" s="32">
        <f t="shared" ref="AI5445:AI5508" si="123">AI5444+1/24</f>
        <v>45518.749999986801</v>
      </c>
      <c r="AJ5445" s="33">
        <v>169.07</v>
      </c>
      <c r="AK5445" s="33">
        <f>MIN(CalcoliFV!$AN$7,CalcoliFV!$AO$7+MAX(0,180-AJ5445)+4)</f>
        <v>84.93</v>
      </c>
    </row>
    <row r="5446" spans="35:37" x14ac:dyDescent="0.3">
      <c r="AI5446" s="32">
        <f t="shared" si="123"/>
        <v>45518.791666653466</v>
      </c>
      <c r="AJ5446" s="33">
        <v>239.1</v>
      </c>
      <c r="AK5446" s="33">
        <f>MIN(CalcoliFV!$AN$7,CalcoliFV!$AO$7+MAX(0,180-AJ5446)+4)</f>
        <v>74</v>
      </c>
    </row>
    <row r="5447" spans="35:37" x14ac:dyDescent="0.3">
      <c r="AI5447" s="32">
        <f t="shared" si="123"/>
        <v>45518.83333332013</v>
      </c>
      <c r="AJ5447" s="33">
        <v>245.5</v>
      </c>
      <c r="AK5447" s="33">
        <f>MIN(CalcoliFV!$AN$7,CalcoliFV!$AO$7+MAX(0,180-AJ5447)+4)</f>
        <v>74</v>
      </c>
    </row>
    <row r="5448" spans="35:37" x14ac:dyDescent="0.3">
      <c r="AI5448" s="32">
        <f t="shared" si="123"/>
        <v>45518.874999986794</v>
      </c>
      <c r="AJ5448" s="33">
        <v>179.99</v>
      </c>
      <c r="AK5448" s="33">
        <f>MIN(CalcoliFV!$AN$7,CalcoliFV!$AO$7+MAX(0,180-AJ5448)+4)</f>
        <v>74.009999999999991</v>
      </c>
    </row>
    <row r="5449" spans="35:37" x14ac:dyDescent="0.3">
      <c r="AI5449" s="32">
        <f t="shared" si="123"/>
        <v>45518.916666653458</v>
      </c>
      <c r="AJ5449" s="33">
        <v>147.86000000000001</v>
      </c>
      <c r="AK5449" s="33">
        <f>MIN(CalcoliFV!$AN$7,CalcoliFV!$AO$7+MAX(0,180-AJ5449)+4)</f>
        <v>106.13999999999999</v>
      </c>
    </row>
    <row r="5450" spans="35:37" x14ac:dyDescent="0.3">
      <c r="AI5450" s="32">
        <f t="shared" si="123"/>
        <v>45518.958333320123</v>
      </c>
      <c r="AJ5450" s="33">
        <v>127.07</v>
      </c>
      <c r="AK5450" s="33">
        <f>MIN(CalcoliFV!$AN$7,CalcoliFV!$AO$7+MAX(0,180-AJ5450)+4)</f>
        <v>110</v>
      </c>
    </row>
    <row r="5451" spans="35:37" x14ac:dyDescent="0.3">
      <c r="AI5451" s="32">
        <f t="shared" si="123"/>
        <v>45518.999999986787</v>
      </c>
      <c r="AJ5451" s="33">
        <v>143.13</v>
      </c>
      <c r="AK5451" s="33">
        <f>MIN(CalcoliFV!$AN$7,CalcoliFV!$AO$7+MAX(0,180-AJ5451)+4)</f>
        <v>110</v>
      </c>
    </row>
    <row r="5452" spans="35:37" x14ac:dyDescent="0.3">
      <c r="AI5452" s="32">
        <f t="shared" si="123"/>
        <v>45519.041666653451</v>
      </c>
      <c r="AJ5452" s="33">
        <v>139.47999999999999</v>
      </c>
      <c r="AK5452" s="33">
        <f>MIN(CalcoliFV!$AN$7,CalcoliFV!$AO$7+MAX(0,180-AJ5452)+4)</f>
        <v>110</v>
      </c>
    </row>
    <row r="5453" spans="35:37" x14ac:dyDescent="0.3">
      <c r="AI5453" s="32">
        <f t="shared" si="123"/>
        <v>45519.083333320115</v>
      </c>
      <c r="AJ5453" s="33">
        <v>130.5</v>
      </c>
      <c r="AK5453" s="33">
        <f>MIN(CalcoliFV!$AN$7,CalcoliFV!$AO$7+MAX(0,180-AJ5453)+4)</f>
        <v>110</v>
      </c>
    </row>
    <row r="5454" spans="35:37" x14ac:dyDescent="0.3">
      <c r="AI5454" s="32">
        <f t="shared" si="123"/>
        <v>45519.12499998678</v>
      </c>
      <c r="AJ5454" s="33">
        <v>125.4</v>
      </c>
      <c r="AK5454" s="33">
        <f>MIN(CalcoliFV!$AN$7,CalcoliFV!$AO$7+MAX(0,180-AJ5454)+4)</f>
        <v>110</v>
      </c>
    </row>
    <row r="5455" spans="35:37" x14ac:dyDescent="0.3">
      <c r="AI5455" s="32">
        <f t="shared" si="123"/>
        <v>45519.166666653444</v>
      </c>
      <c r="AJ5455" s="33">
        <v>123.29</v>
      </c>
      <c r="AK5455" s="33">
        <f>MIN(CalcoliFV!$AN$7,CalcoliFV!$AO$7+MAX(0,180-AJ5455)+4)</f>
        <v>110</v>
      </c>
    </row>
    <row r="5456" spans="35:37" x14ac:dyDescent="0.3">
      <c r="AI5456" s="32">
        <f t="shared" si="123"/>
        <v>45519.208333320108</v>
      </c>
      <c r="AJ5456" s="33">
        <v>124.65</v>
      </c>
      <c r="AK5456" s="33">
        <f>MIN(CalcoliFV!$AN$7,CalcoliFV!$AO$7+MAX(0,180-AJ5456)+4)</f>
        <v>110</v>
      </c>
    </row>
    <row r="5457" spans="35:37" x14ac:dyDescent="0.3">
      <c r="AI5457" s="32">
        <f t="shared" si="123"/>
        <v>45519.249999986772</v>
      </c>
      <c r="AJ5457" s="33">
        <v>125.08817000000001</v>
      </c>
      <c r="AK5457" s="33">
        <f>MIN(CalcoliFV!$AN$7,CalcoliFV!$AO$7+MAX(0,180-AJ5457)+4)</f>
        <v>110</v>
      </c>
    </row>
    <row r="5458" spans="35:37" x14ac:dyDescent="0.3">
      <c r="AI5458" s="32">
        <f t="shared" si="123"/>
        <v>45519.291666653437</v>
      </c>
      <c r="AJ5458" s="33">
        <v>122</v>
      </c>
      <c r="AK5458" s="33">
        <f>MIN(CalcoliFV!$AN$7,CalcoliFV!$AO$7+MAX(0,180-AJ5458)+4)</f>
        <v>110</v>
      </c>
    </row>
    <row r="5459" spans="35:37" x14ac:dyDescent="0.3">
      <c r="AI5459" s="32">
        <f t="shared" si="123"/>
        <v>45519.333333320101</v>
      </c>
      <c r="AJ5459" s="33">
        <v>116.14</v>
      </c>
      <c r="AK5459" s="33">
        <f>MIN(CalcoliFV!$AN$7,CalcoliFV!$AO$7+MAX(0,180-AJ5459)+4)</f>
        <v>110</v>
      </c>
    </row>
    <row r="5460" spans="35:37" x14ac:dyDescent="0.3">
      <c r="AI5460" s="32">
        <f t="shared" si="123"/>
        <v>45519.374999986765</v>
      </c>
      <c r="AJ5460" s="33">
        <v>110</v>
      </c>
      <c r="AK5460" s="33">
        <f>MIN(CalcoliFV!$AN$7,CalcoliFV!$AO$7+MAX(0,180-AJ5460)+4)</f>
        <v>110</v>
      </c>
    </row>
    <row r="5461" spans="35:37" x14ac:dyDescent="0.3">
      <c r="AI5461" s="32">
        <f t="shared" si="123"/>
        <v>45519.416666653429</v>
      </c>
      <c r="AJ5461" s="33">
        <v>106</v>
      </c>
      <c r="AK5461" s="33">
        <f>MIN(CalcoliFV!$AN$7,CalcoliFV!$AO$7+MAX(0,180-AJ5461)+4)</f>
        <v>110</v>
      </c>
    </row>
    <row r="5462" spans="35:37" x14ac:dyDescent="0.3">
      <c r="AI5462" s="32">
        <f t="shared" si="123"/>
        <v>45519.458333320094</v>
      </c>
      <c r="AJ5462" s="33">
        <v>115.04</v>
      </c>
      <c r="AK5462" s="33">
        <f>MIN(CalcoliFV!$AN$7,CalcoliFV!$AO$7+MAX(0,180-AJ5462)+4)</f>
        <v>110</v>
      </c>
    </row>
    <row r="5463" spans="35:37" x14ac:dyDescent="0.3">
      <c r="AI5463" s="32">
        <f t="shared" si="123"/>
        <v>45519.499999986758</v>
      </c>
      <c r="AJ5463" s="33">
        <v>117.98</v>
      </c>
      <c r="AK5463" s="33">
        <f>MIN(CalcoliFV!$AN$7,CalcoliFV!$AO$7+MAX(0,180-AJ5463)+4)</f>
        <v>110</v>
      </c>
    </row>
    <row r="5464" spans="35:37" x14ac:dyDescent="0.3">
      <c r="AI5464" s="32">
        <f t="shared" si="123"/>
        <v>45519.541666653422</v>
      </c>
      <c r="AJ5464" s="33">
        <v>117.98</v>
      </c>
      <c r="AK5464" s="33">
        <f>MIN(CalcoliFV!$AN$7,CalcoliFV!$AO$7+MAX(0,180-AJ5464)+4)</f>
        <v>110</v>
      </c>
    </row>
    <row r="5465" spans="35:37" x14ac:dyDescent="0.3">
      <c r="AI5465" s="32">
        <f t="shared" si="123"/>
        <v>45519.583333320086</v>
      </c>
      <c r="AJ5465" s="33">
        <v>117.98</v>
      </c>
      <c r="AK5465" s="33">
        <f>MIN(CalcoliFV!$AN$7,CalcoliFV!$AO$7+MAX(0,180-AJ5465)+4)</f>
        <v>110</v>
      </c>
    </row>
    <row r="5466" spans="35:37" x14ac:dyDescent="0.3">
      <c r="AI5466" s="32">
        <f t="shared" si="123"/>
        <v>45519.62499998675</v>
      </c>
      <c r="AJ5466" s="33">
        <v>117.98</v>
      </c>
      <c r="AK5466" s="33">
        <f>MIN(CalcoliFV!$AN$7,CalcoliFV!$AO$7+MAX(0,180-AJ5466)+4)</f>
        <v>110</v>
      </c>
    </row>
    <row r="5467" spans="35:37" x14ac:dyDescent="0.3">
      <c r="AI5467" s="32">
        <f t="shared" si="123"/>
        <v>45519.666666653415</v>
      </c>
      <c r="AJ5467" s="33">
        <v>117.85</v>
      </c>
      <c r="AK5467" s="33">
        <f>MIN(CalcoliFV!$AN$7,CalcoliFV!$AO$7+MAX(0,180-AJ5467)+4)</f>
        <v>110</v>
      </c>
    </row>
    <row r="5468" spans="35:37" x14ac:dyDescent="0.3">
      <c r="AI5468" s="32">
        <f t="shared" si="123"/>
        <v>45519.708333320079</v>
      </c>
      <c r="AJ5468" s="33">
        <v>121.57</v>
      </c>
      <c r="AK5468" s="33">
        <f>MIN(CalcoliFV!$AN$7,CalcoliFV!$AO$7+MAX(0,180-AJ5468)+4)</f>
        <v>110</v>
      </c>
    </row>
    <row r="5469" spans="35:37" x14ac:dyDescent="0.3">
      <c r="AI5469" s="32">
        <f t="shared" si="123"/>
        <v>45519.749999986743</v>
      </c>
      <c r="AJ5469" s="33">
        <v>139.12</v>
      </c>
      <c r="AK5469" s="33">
        <f>MIN(CalcoliFV!$AN$7,CalcoliFV!$AO$7+MAX(0,180-AJ5469)+4)</f>
        <v>110</v>
      </c>
    </row>
    <row r="5470" spans="35:37" x14ac:dyDescent="0.3">
      <c r="AI5470" s="32">
        <f t="shared" si="123"/>
        <v>45519.791666653407</v>
      </c>
      <c r="AJ5470" s="33">
        <v>172.44</v>
      </c>
      <c r="AK5470" s="33">
        <f>MIN(CalcoliFV!$AN$7,CalcoliFV!$AO$7+MAX(0,180-AJ5470)+4)</f>
        <v>81.56</v>
      </c>
    </row>
    <row r="5471" spans="35:37" x14ac:dyDescent="0.3">
      <c r="AI5471" s="32">
        <f t="shared" si="123"/>
        <v>45519.833333320072</v>
      </c>
      <c r="AJ5471" s="33">
        <v>238.67</v>
      </c>
      <c r="AK5471" s="33">
        <f>MIN(CalcoliFV!$AN$7,CalcoliFV!$AO$7+MAX(0,180-AJ5471)+4)</f>
        <v>74</v>
      </c>
    </row>
    <row r="5472" spans="35:37" x14ac:dyDescent="0.3">
      <c r="AI5472" s="32">
        <f t="shared" si="123"/>
        <v>45519.874999986736</v>
      </c>
      <c r="AJ5472" s="33">
        <v>191.3</v>
      </c>
      <c r="AK5472" s="33">
        <f>MIN(CalcoliFV!$AN$7,CalcoliFV!$AO$7+MAX(0,180-AJ5472)+4)</f>
        <v>74</v>
      </c>
    </row>
    <row r="5473" spans="35:37" x14ac:dyDescent="0.3">
      <c r="AI5473" s="32">
        <f t="shared" si="123"/>
        <v>45519.9166666534</v>
      </c>
      <c r="AJ5473" s="33">
        <v>147.4</v>
      </c>
      <c r="AK5473" s="33">
        <f>MIN(CalcoliFV!$AN$7,CalcoliFV!$AO$7+MAX(0,180-AJ5473)+4)</f>
        <v>106.6</v>
      </c>
    </row>
    <row r="5474" spans="35:37" x14ac:dyDescent="0.3">
      <c r="AI5474" s="32">
        <f t="shared" si="123"/>
        <v>45519.958333320064</v>
      </c>
      <c r="AJ5474" s="33">
        <v>130.65</v>
      </c>
      <c r="AK5474" s="33">
        <f>MIN(CalcoliFV!$AN$7,CalcoliFV!$AO$7+MAX(0,180-AJ5474)+4)</f>
        <v>110</v>
      </c>
    </row>
    <row r="5475" spans="35:37" x14ac:dyDescent="0.3">
      <c r="AI5475" s="32">
        <f t="shared" si="123"/>
        <v>45519.999999986729</v>
      </c>
      <c r="AJ5475" s="33">
        <v>120.17</v>
      </c>
      <c r="AK5475" s="33">
        <f>MIN(CalcoliFV!$AN$7,CalcoliFV!$AO$7+MAX(0,180-AJ5475)+4)</f>
        <v>110</v>
      </c>
    </row>
    <row r="5476" spans="35:37" x14ac:dyDescent="0.3">
      <c r="AI5476" s="32">
        <f t="shared" si="123"/>
        <v>45520.041666653393</v>
      </c>
      <c r="AJ5476" s="33">
        <v>120.17</v>
      </c>
      <c r="AK5476" s="33">
        <f>MIN(CalcoliFV!$AN$7,CalcoliFV!$AO$7+MAX(0,180-AJ5476)+4)</f>
        <v>110</v>
      </c>
    </row>
    <row r="5477" spans="35:37" x14ac:dyDescent="0.3">
      <c r="AI5477" s="32">
        <f t="shared" si="123"/>
        <v>45520.083333320057</v>
      </c>
      <c r="AJ5477" s="33">
        <v>119.46</v>
      </c>
      <c r="AK5477" s="33">
        <f>MIN(CalcoliFV!$AN$7,CalcoliFV!$AO$7+MAX(0,180-AJ5477)+4)</f>
        <v>110</v>
      </c>
    </row>
    <row r="5478" spans="35:37" x14ac:dyDescent="0.3">
      <c r="AI5478" s="32">
        <f t="shared" si="123"/>
        <v>45520.124999986721</v>
      </c>
      <c r="AJ5478" s="33">
        <v>118</v>
      </c>
      <c r="AK5478" s="33">
        <f>MIN(CalcoliFV!$AN$7,CalcoliFV!$AO$7+MAX(0,180-AJ5478)+4)</f>
        <v>110</v>
      </c>
    </row>
    <row r="5479" spans="35:37" x14ac:dyDescent="0.3">
      <c r="AI5479" s="32">
        <f t="shared" si="123"/>
        <v>45520.166666653386</v>
      </c>
      <c r="AJ5479" s="33">
        <v>119.51</v>
      </c>
      <c r="AK5479" s="33">
        <f>MIN(CalcoliFV!$AN$7,CalcoliFV!$AO$7+MAX(0,180-AJ5479)+4)</f>
        <v>110</v>
      </c>
    </row>
    <row r="5480" spans="35:37" x14ac:dyDescent="0.3">
      <c r="AI5480" s="32">
        <f t="shared" si="123"/>
        <v>45520.20833332005</v>
      </c>
      <c r="AJ5480" s="33">
        <v>118</v>
      </c>
      <c r="AK5480" s="33">
        <f>MIN(CalcoliFV!$AN$7,CalcoliFV!$AO$7+MAX(0,180-AJ5480)+4)</f>
        <v>110</v>
      </c>
    </row>
    <row r="5481" spans="35:37" x14ac:dyDescent="0.3">
      <c r="AI5481" s="32">
        <f t="shared" si="123"/>
        <v>45520.249999986714</v>
      </c>
      <c r="AJ5481" s="33">
        <v>121.86645</v>
      </c>
      <c r="AK5481" s="33">
        <f>MIN(CalcoliFV!$AN$7,CalcoliFV!$AO$7+MAX(0,180-AJ5481)+4)</f>
        <v>110</v>
      </c>
    </row>
    <row r="5482" spans="35:37" x14ac:dyDescent="0.3">
      <c r="AI5482" s="32">
        <f t="shared" si="123"/>
        <v>45520.291666653378</v>
      </c>
      <c r="AJ5482" s="33">
        <v>122</v>
      </c>
      <c r="AK5482" s="33">
        <f>MIN(CalcoliFV!$AN$7,CalcoliFV!$AO$7+MAX(0,180-AJ5482)+4)</f>
        <v>110</v>
      </c>
    </row>
    <row r="5483" spans="35:37" x14ac:dyDescent="0.3">
      <c r="AI5483" s="32">
        <f t="shared" si="123"/>
        <v>45520.333333320043</v>
      </c>
      <c r="AJ5483" s="33">
        <v>118</v>
      </c>
      <c r="AK5483" s="33">
        <f>MIN(CalcoliFV!$AN$7,CalcoliFV!$AO$7+MAX(0,180-AJ5483)+4)</f>
        <v>110</v>
      </c>
    </row>
    <row r="5484" spans="35:37" x14ac:dyDescent="0.3">
      <c r="AI5484" s="32">
        <f t="shared" si="123"/>
        <v>45520.374999986707</v>
      </c>
      <c r="AJ5484" s="33">
        <v>113.95</v>
      </c>
      <c r="AK5484" s="33">
        <f>MIN(CalcoliFV!$AN$7,CalcoliFV!$AO$7+MAX(0,180-AJ5484)+4)</f>
        <v>110</v>
      </c>
    </row>
    <row r="5485" spans="35:37" x14ac:dyDescent="0.3">
      <c r="AI5485" s="32">
        <f t="shared" si="123"/>
        <v>45520.416666653371</v>
      </c>
      <c r="AJ5485" s="33">
        <v>112.83</v>
      </c>
      <c r="AK5485" s="33">
        <f>MIN(CalcoliFV!$AN$7,CalcoliFV!$AO$7+MAX(0,180-AJ5485)+4)</f>
        <v>110</v>
      </c>
    </row>
    <row r="5486" spans="35:37" x14ac:dyDescent="0.3">
      <c r="AI5486" s="32">
        <f t="shared" si="123"/>
        <v>45520.458333320035</v>
      </c>
      <c r="AJ5486" s="33">
        <v>112.2</v>
      </c>
      <c r="AK5486" s="33">
        <f>MIN(CalcoliFV!$AN$7,CalcoliFV!$AO$7+MAX(0,180-AJ5486)+4)</f>
        <v>110</v>
      </c>
    </row>
    <row r="5487" spans="35:37" x14ac:dyDescent="0.3">
      <c r="AI5487" s="32">
        <f t="shared" si="123"/>
        <v>45520.4999999867</v>
      </c>
      <c r="AJ5487" s="33">
        <v>112.75</v>
      </c>
      <c r="AK5487" s="33">
        <f>MIN(CalcoliFV!$AN$7,CalcoliFV!$AO$7+MAX(0,180-AJ5487)+4)</f>
        <v>110</v>
      </c>
    </row>
    <row r="5488" spans="35:37" x14ac:dyDescent="0.3">
      <c r="AI5488" s="32">
        <f t="shared" si="123"/>
        <v>45520.541666653364</v>
      </c>
      <c r="AJ5488" s="33">
        <v>111.23</v>
      </c>
      <c r="AK5488" s="33">
        <f>MIN(CalcoliFV!$AN$7,CalcoliFV!$AO$7+MAX(0,180-AJ5488)+4)</f>
        <v>110</v>
      </c>
    </row>
    <row r="5489" spans="35:37" x14ac:dyDescent="0.3">
      <c r="AI5489" s="32">
        <f t="shared" si="123"/>
        <v>45520.583333320028</v>
      </c>
      <c r="AJ5489" s="33">
        <v>112.75</v>
      </c>
      <c r="AK5489" s="33">
        <f>MIN(CalcoliFV!$AN$7,CalcoliFV!$AO$7+MAX(0,180-AJ5489)+4)</f>
        <v>110</v>
      </c>
    </row>
    <row r="5490" spans="35:37" x14ac:dyDescent="0.3">
      <c r="AI5490" s="32">
        <f t="shared" si="123"/>
        <v>45520.624999986692</v>
      </c>
      <c r="AJ5490" s="33">
        <v>116.34</v>
      </c>
      <c r="AK5490" s="33">
        <f>MIN(CalcoliFV!$AN$7,CalcoliFV!$AO$7+MAX(0,180-AJ5490)+4)</f>
        <v>110</v>
      </c>
    </row>
    <row r="5491" spans="35:37" x14ac:dyDescent="0.3">
      <c r="AI5491" s="32">
        <f t="shared" si="123"/>
        <v>45520.666666653357</v>
      </c>
      <c r="AJ5491" s="33">
        <v>120</v>
      </c>
      <c r="AK5491" s="33">
        <f>MIN(CalcoliFV!$AN$7,CalcoliFV!$AO$7+MAX(0,180-AJ5491)+4)</f>
        <v>110</v>
      </c>
    </row>
    <row r="5492" spans="35:37" x14ac:dyDescent="0.3">
      <c r="AI5492" s="32">
        <f t="shared" si="123"/>
        <v>45520.708333320021</v>
      </c>
      <c r="AJ5492" s="33">
        <v>122.55</v>
      </c>
      <c r="AK5492" s="33">
        <f>MIN(CalcoliFV!$AN$7,CalcoliFV!$AO$7+MAX(0,180-AJ5492)+4)</f>
        <v>110</v>
      </c>
    </row>
    <row r="5493" spans="35:37" x14ac:dyDescent="0.3">
      <c r="AI5493" s="32">
        <f t="shared" si="123"/>
        <v>45520.749999986685</v>
      </c>
      <c r="AJ5493" s="33">
        <v>132.9</v>
      </c>
      <c r="AK5493" s="33">
        <f>MIN(CalcoliFV!$AN$7,CalcoliFV!$AO$7+MAX(0,180-AJ5493)+4)</f>
        <v>110</v>
      </c>
    </row>
    <row r="5494" spans="35:37" x14ac:dyDescent="0.3">
      <c r="AI5494" s="32">
        <f t="shared" si="123"/>
        <v>45520.791666653349</v>
      </c>
      <c r="AJ5494" s="33">
        <v>190</v>
      </c>
      <c r="AK5494" s="33">
        <f>MIN(CalcoliFV!$AN$7,CalcoliFV!$AO$7+MAX(0,180-AJ5494)+4)</f>
        <v>74</v>
      </c>
    </row>
    <row r="5495" spans="35:37" x14ac:dyDescent="0.3">
      <c r="AI5495" s="32">
        <f t="shared" si="123"/>
        <v>45520.833333320013</v>
      </c>
      <c r="AJ5495" s="33">
        <v>240</v>
      </c>
      <c r="AK5495" s="33">
        <f>MIN(CalcoliFV!$AN$7,CalcoliFV!$AO$7+MAX(0,180-AJ5495)+4)</f>
        <v>74</v>
      </c>
    </row>
    <row r="5496" spans="35:37" x14ac:dyDescent="0.3">
      <c r="AI5496" s="32">
        <f t="shared" si="123"/>
        <v>45520.874999986678</v>
      </c>
      <c r="AJ5496" s="33">
        <v>190</v>
      </c>
      <c r="AK5496" s="33">
        <f>MIN(CalcoliFV!$AN$7,CalcoliFV!$AO$7+MAX(0,180-AJ5496)+4)</f>
        <v>74</v>
      </c>
    </row>
    <row r="5497" spans="35:37" x14ac:dyDescent="0.3">
      <c r="AI5497" s="32">
        <f t="shared" si="123"/>
        <v>45520.916666653342</v>
      </c>
      <c r="AJ5497" s="33">
        <v>132.43</v>
      </c>
      <c r="AK5497" s="33">
        <f>MIN(CalcoliFV!$AN$7,CalcoliFV!$AO$7+MAX(0,180-AJ5497)+4)</f>
        <v>110</v>
      </c>
    </row>
    <row r="5498" spans="35:37" x14ac:dyDescent="0.3">
      <c r="AI5498" s="32">
        <f t="shared" si="123"/>
        <v>45520.958333320006</v>
      </c>
      <c r="AJ5498" s="33">
        <v>124.17</v>
      </c>
      <c r="AK5498" s="33">
        <f>MIN(CalcoliFV!$AN$7,CalcoliFV!$AO$7+MAX(0,180-AJ5498)+4)</f>
        <v>110</v>
      </c>
    </row>
    <row r="5499" spans="35:37" x14ac:dyDescent="0.3">
      <c r="AI5499" s="32">
        <f t="shared" si="123"/>
        <v>45520.99999998667</v>
      </c>
      <c r="AJ5499" s="33">
        <v>125.48</v>
      </c>
      <c r="AK5499" s="33">
        <f>MIN(CalcoliFV!$AN$7,CalcoliFV!$AO$7+MAX(0,180-AJ5499)+4)</f>
        <v>110</v>
      </c>
    </row>
    <row r="5500" spans="35:37" x14ac:dyDescent="0.3">
      <c r="AI5500" s="32">
        <f t="shared" si="123"/>
        <v>45521.041666653335</v>
      </c>
      <c r="AJ5500" s="33">
        <v>123.15</v>
      </c>
      <c r="AK5500" s="33">
        <f>MIN(CalcoliFV!$AN$7,CalcoliFV!$AO$7+MAX(0,180-AJ5500)+4)</f>
        <v>110</v>
      </c>
    </row>
    <row r="5501" spans="35:37" x14ac:dyDescent="0.3">
      <c r="AI5501" s="32">
        <f t="shared" si="123"/>
        <v>45521.083333319999</v>
      </c>
      <c r="AJ5501" s="33">
        <v>121.38</v>
      </c>
      <c r="AK5501" s="33">
        <f>MIN(CalcoliFV!$AN$7,CalcoliFV!$AO$7+MAX(0,180-AJ5501)+4)</f>
        <v>110</v>
      </c>
    </row>
    <row r="5502" spans="35:37" x14ac:dyDescent="0.3">
      <c r="AI5502" s="32">
        <f t="shared" si="123"/>
        <v>45521.124999986663</v>
      </c>
      <c r="AJ5502" s="33">
        <v>121.98</v>
      </c>
      <c r="AK5502" s="33">
        <f>MIN(CalcoliFV!$AN$7,CalcoliFV!$AO$7+MAX(0,180-AJ5502)+4)</f>
        <v>110</v>
      </c>
    </row>
    <row r="5503" spans="35:37" x14ac:dyDescent="0.3">
      <c r="AI5503" s="32">
        <f t="shared" si="123"/>
        <v>45521.166666653327</v>
      </c>
      <c r="AJ5503" s="33">
        <v>121.04</v>
      </c>
      <c r="AK5503" s="33">
        <f>MIN(CalcoliFV!$AN$7,CalcoliFV!$AO$7+MAX(0,180-AJ5503)+4)</f>
        <v>110</v>
      </c>
    </row>
    <row r="5504" spans="35:37" x14ac:dyDescent="0.3">
      <c r="AI5504" s="32">
        <f t="shared" si="123"/>
        <v>45521.208333319992</v>
      </c>
      <c r="AJ5504" s="33">
        <v>121.98</v>
      </c>
      <c r="AK5504" s="33">
        <f>MIN(CalcoliFV!$AN$7,CalcoliFV!$AO$7+MAX(0,180-AJ5504)+4)</f>
        <v>110</v>
      </c>
    </row>
    <row r="5505" spans="35:37" x14ac:dyDescent="0.3">
      <c r="AI5505" s="32">
        <f t="shared" si="123"/>
        <v>45521.249999986656</v>
      </c>
      <c r="AJ5505" s="33">
        <v>121.98</v>
      </c>
      <c r="AK5505" s="33">
        <f>MIN(CalcoliFV!$AN$7,CalcoliFV!$AO$7+MAX(0,180-AJ5505)+4)</f>
        <v>110</v>
      </c>
    </row>
    <row r="5506" spans="35:37" x14ac:dyDescent="0.3">
      <c r="AI5506" s="32">
        <f t="shared" si="123"/>
        <v>45521.29166665332</v>
      </c>
      <c r="AJ5506" s="33">
        <v>119.65</v>
      </c>
      <c r="AK5506" s="33">
        <f>MIN(CalcoliFV!$AN$7,CalcoliFV!$AO$7+MAX(0,180-AJ5506)+4)</f>
        <v>110</v>
      </c>
    </row>
    <row r="5507" spans="35:37" x14ac:dyDescent="0.3">
      <c r="AI5507" s="32">
        <f t="shared" si="123"/>
        <v>45521.333333319984</v>
      </c>
      <c r="AJ5507" s="33">
        <v>117.56</v>
      </c>
      <c r="AK5507" s="33">
        <f>MIN(CalcoliFV!$AN$7,CalcoliFV!$AO$7+MAX(0,180-AJ5507)+4)</f>
        <v>110</v>
      </c>
    </row>
    <row r="5508" spans="35:37" x14ac:dyDescent="0.3">
      <c r="AI5508" s="32">
        <f t="shared" si="123"/>
        <v>45521.374999986649</v>
      </c>
      <c r="AJ5508" s="33">
        <v>113.01</v>
      </c>
      <c r="AK5508" s="33">
        <f>MIN(CalcoliFV!$AN$7,CalcoliFV!$AO$7+MAX(0,180-AJ5508)+4)</f>
        <v>110</v>
      </c>
    </row>
    <row r="5509" spans="35:37" x14ac:dyDescent="0.3">
      <c r="AI5509" s="32">
        <f t="shared" ref="AI5509:AI5572" si="124">AI5508+1/24</f>
        <v>45521.416666653313</v>
      </c>
      <c r="AJ5509" s="33">
        <v>107.95</v>
      </c>
      <c r="AK5509" s="33">
        <f>MIN(CalcoliFV!$AN$7,CalcoliFV!$AO$7+MAX(0,180-AJ5509)+4)</f>
        <v>110</v>
      </c>
    </row>
    <row r="5510" spans="35:37" x14ac:dyDescent="0.3">
      <c r="AI5510" s="32">
        <f t="shared" si="124"/>
        <v>45521.458333319977</v>
      </c>
      <c r="AJ5510" s="33">
        <v>99</v>
      </c>
      <c r="AK5510" s="33">
        <f>MIN(CalcoliFV!$AN$7,CalcoliFV!$AO$7+MAX(0,180-AJ5510)+4)</f>
        <v>110</v>
      </c>
    </row>
    <row r="5511" spans="35:37" x14ac:dyDescent="0.3">
      <c r="AI5511" s="32">
        <f t="shared" si="124"/>
        <v>45521.499999986641</v>
      </c>
      <c r="AJ5511" s="33">
        <v>98.16</v>
      </c>
      <c r="AK5511" s="33">
        <f>MIN(CalcoliFV!$AN$7,CalcoliFV!$AO$7+MAX(0,180-AJ5511)+4)</f>
        <v>110</v>
      </c>
    </row>
    <row r="5512" spans="35:37" x14ac:dyDescent="0.3">
      <c r="AI5512" s="32">
        <f t="shared" si="124"/>
        <v>45521.541666653306</v>
      </c>
      <c r="AJ5512" s="33">
        <v>97.71</v>
      </c>
      <c r="AK5512" s="33">
        <f>MIN(CalcoliFV!$AN$7,CalcoliFV!$AO$7+MAX(0,180-AJ5512)+4)</f>
        <v>110</v>
      </c>
    </row>
    <row r="5513" spans="35:37" x14ac:dyDescent="0.3">
      <c r="AI5513" s="32">
        <f t="shared" si="124"/>
        <v>45521.58333331997</v>
      </c>
      <c r="AJ5513" s="33">
        <v>104.02</v>
      </c>
      <c r="AK5513" s="33">
        <f>MIN(CalcoliFV!$AN$7,CalcoliFV!$AO$7+MAX(0,180-AJ5513)+4)</f>
        <v>110</v>
      </c>
    </row>
    <row r="5514" spans="35:37" x14ac:dyDescent="0.3">
      <c r="AI5514" s="32">
        <f t="shared" si="124"/>
        <v>45521.624999986634</v>
      </c>
      <c r="AJ5514" s="33">
        <v>108.08</v>
      </c>
      <c r="AK5514" s="33">
        <f>MIN(CalcoliFV!$AN$7,CalcoliFV!$AO$7+MAX(0,180-AJ5514)+4)</f>
        <v>110</v>
      </c>
    </row>
    <row r="5515" spans="35:37" x14ac:dyDescent="0.3">
      <c r="AI5515" s="32">
        <f t="shared" si="124"/>
        <v>45521.666666653298</v>
      </c>
      <c r="AJ5515" s="33">
        <v>116.54</v>
      </c>
      <c r="AK5515" s="33">
        <f>MIN(CalcoliFV!$AN$7,CalcoliFV!$AO$7+MAX(0,180-AJ5515)+4)</f>
        <v>110</v>
      </c>
    </row>
    <row r="5516" spans="35:37" x14ac:dyDescent="0.3">
      <c r="AI5516" s="32">
        <f t="shared" si="124"/>
        <v>45521.708333319963</v>
      </c>
      <c r="AJ5516" s="33">
        <v>122.62</v>
      </c>
      <c r="AK5516" s="33">
        <f>MIN(CalcoliFV!$AN$7,CalcoliFV!$AO$7+MAX(0,180-AJ5516)+4)</f>
        <v>110</v>
      </c>
    </row>
    <row r="5517" spans="35:37" x14ac:dyDescent="0.3">
      <c r="AI5517" s="32">
        <f t="shared" si="124"/>
        <v>45521.749999986627</v>
      </c>
      <c r="AJ5517" s="33">
        <v>138.08000000000001</v>
      </c>
      <c r="AK5517" s="33">
        <f>MIN(CalcoliFV!$AN$7,CalcoliFV!$AO$7+MAX(0,180-AJ5517)+4)</f>
        <v>110</v>
      </c>
    </row>
    <row r="5518" spans="35:37" x14ac:dyDescent="0.3">
      <c r="AI5518" s="32">
        <f t="shared" si="124"/>
        <v>45521.791666653291</v>
      </c>
      <c r="AJ5518" s="33">
        <v>172.44</v>
      </c>
      <c r="AK5518" s="33">
        <f>MIN(CalcoliFV!$AN$7,CalcoliFV!$AO$7+MAX(0,180-AJ5518)+4)</f>
        <v>81.56</v>
      </c>
    </row>
    <row r="5519" spans="35:37" x14ac:dyDescent="0.3">
      <c r="AI5519" s="32">
        <f t="shared" si="124"/>
        <v>45521.833333319955</v>
      </c>
      <c r="AJ5519" s="33">
        <v>190</v>
      </c>
      <c r="AK5519" s="33">
        <f>MIN(CalcoliFV!$AN$7,CalcoliFV!$AO$7+MAX(0,180-AJ5519)+4)</f>
        <v>74</v>
      </c>
    </row>
    <row r="5520" spans="35:37" x14ac:dyDescent="0.3">
      <c r="AI5520" s="32">
        <f t="shared" si="124"/>
        <v>45521.87499998662</v>
      </c>
      <c r="AJ5520" s="33">
        <v>172.44</v>
      </c>
      <c r="AK5520" s="33">
        <f>MIN(CalcoliFV!$AN$7,CalcoliFV!$AO$7+MAX(0,180-AJ5520)+4)</f>
        <v>81.56</v>
      </c>
    </row>
    <row r="5521" spans="35:37" x14ac:dyDescent="0.3">
      <c r="AI5521" s="32">
        <f t="shared" si="124"/>
        <v>45521.916666653284</v>
      </c>
      <c r="AJ5521" s="33">
        <v>130</v>
      </c>
      <c r="AK5521" s="33">
        <f>MIN(CalcoliFV!$AN$7,CalcoliFV!$AO$7+MAX(0,180-AJ5521)+4)</f>
        <v>110</v>
      </c>
    </row>
    <row r="5522" spans="35:37" x14ac:dyDescent="0.3">
      <c r="AI5522" s="32">
        <f t="shared" si="124"/>
        <v>45521.958333319948</v>
      </c>
      <c r="AJ5522" s="33">
        <v>122</v>
      </c>
      <c r="AK5522" s="33">
        <f>MIN(CalcoliFV!$AN$7,CalcoliFV!$AO$7+MAX(0,180-AJ5522)+4)</f>
        <v>110</v>
      </c>
    </row>
    <row r="5523" spans="35:37" x14ac:dyDescent="0.3">
      <c r="AI5523" s="32">
        <f t="shared" si="124"/>
        <v>45521.999999986612</v>
      </c>
      <c r="AJ5523" s="33">
        <v>123.29</v>
      </c>
      <c r="AK5523" s="33">
        <f>MIN(CalcoliFV!$AN$7,CalcoliFV!$AO$7+MAX(0,180-AJ5523)+4)</f>
        <v>110</v>
      </c>
    </row>
    <row r="5524" spans="35:37" x14ac:dyDescent="0.3">
      <c r="AI5524" s="32">
        <f t="shared" si="124"/>
        <v>45522.041666653276</v>
      </c>
      <c r="AJ5524" s="33">
        <v>120.6</v>
      </c>
      <c r="AK5524" s="33">
        <f>MIN(CalcoliFV!$AN$7,CalcoliFV!$AO$7+MAX(0,180-AJ5524)+4)</f>
        <v>110</v>
      </c>
    </row>
    <row r="5525" spans="35:37" x14ac:dyDescent="0.3">
      <c r="AI5525" s="32">
        <f t="shared" si="124"/>
        <v>45522.083333319941</v>
      </c>
      <c r="AJ5525" s="33">
        <v>120.54</v>
      </c>
      <c r="AK5525" s="33">
        <f>MIN(CalcoliFV!$AN$7,CalcoliFV!$AO$7+MAX(0,180-AJ5525)+4)</f>
        <v>110</v>
      </c>
    </row>
    <row r="5526" spans="35:37" x14ac:dyDescent="0.3">
      <c r="AI5526" s="32">
        <f t="shared" si="124"/>
        <v>45522.124999986605</v>
      </c>
      <c r="AJ5526" s="33">
        <v>120.51</v>
      </c>
      <c r="AK5526" s="33">
        <f>MIN(CalcoliFV!$AN$7,CalcoliFV!$AO$7+MAX(0,180-AJ5526)+4)</f>
        <v>110</v>
      </c>
    </row>
    <row r="5527" spans="35:37" x14ac:dyDescent="0.3">
      <c r="AI5527" s="32">
        <f t="shared" si="124"/>
        <v>45522.166666653269</v>
      </c>
      <c r="AJ5527" s="33">
        <v>118.86</v>
      </c>
      <c r="AK5527" s="33">
        <f>MIN(CalcoliFV!$AN$7,CalcoliFV!$AO$7+MAX(0,180-AJ5527)+4)</f>
        <v>110</v>
      </c>
    </row>
    <row r="5528" spans="35:37" x14ac:dyDescent="0.3">
      <c r="AI5528" s="32">
        <f t="shared" si="124"/>
        <v>45522.208333319933</v>
      </c>
      <c r="AJ5528" s="33">
        <v>118</v>
      </c>
      <c r="AK5528" s="33">
        <f>MIN(CalcoliFV!$AN$7,CalcoliFV!$AO$7+MAX(0,180-AJ5528)+4)</f>
        <v>110</v>
      </c>
    </row>
    <row r="5529" spans="35:37" x14ac:dyDescent="0.3">
      <c r="AI5529" s="32">
        <f t="shared" si="124"/>
        <v>45522.249999986598</v>
      </c>
      <c r="AJ5529" s="33">
        <v>117.54</v>
      </c>
      <c r="AK5529" s="33">
        <f>MIN(CalcoliFV!$AN$7,CalcoliFV!$AO$7+MAX(0,180-AJ5529)+4)</f>
        <v>110</v>
      </c>
    </row>
    <row r="5530" spans="35:37" x14ac:dyDescent="0.3">
      <c r="AI5530" s="32">
        <f t="shared" si="124"/>
        <v>45522.291666653262</v>
      </c>
      <c r="AJ5530" s="33">
        <v>117.18</v>
      </c>
      <c r="AK5530" s="33">
        <f>MIN(CalcoliFV!$AN$7,CalcoliFV!$AO$7+MAX(0,180-AJ5530)+4)</f>
        <v>110</v>
      </c>
    </row>
    <row r="5531" spans="35:37" x14ac:dyDescent="0.3">
      <c r="AI5531" s="32">
        <f t="shared" si="124"/>
        <v>45522.333333319926</v>
      </c>
      <c r="AJ5531" s="33">
        <v>115.97</v>
      </c>
      <c r="AK5531" s="33">
        <f>MIN(CalcoliFV!$AN$7,CalcoliFV!$AO$7+MAX(0,180-AJ5531)+4)</f>
        <v>110</v>
      </c>
    </row>
    <row r="5532" spans="35:37" x14ac:dyDescent="0.3">
      <c r="AI5532" s="32">
        <f t="shared" si="124"/>
        <v>45522.37499998659</v>
      </c>
      <c r="AJ5532" s="33">
        <v>116.67</v>
      </c>
      <c r="AK5532" s="33">
        <f>MIN(CalcoliFV!$AN$7,CalcoliFV!$AO$7+MAX(0,180-AJ5532)+4)</f>
        <v>110</v>
      </c>
    </row>
    <row r="5533" spans="35:37" x14ac:dyDescent="0.3">
      <c r="AI5533" s="32">
        <f t="shared" si="124"/>
        <v>45522.416666653255</v>
      </c>
      <c r="AJ5533" s="33">
        <v>112.52</v>
      </c>
      <c r="AK5533" s="33">
        <f>MIN(CalcoliFV!$AN$7,CalcoliFV!$AO$7+MAX(0,180-AJ5533)+4)</f>
        <v>110</v>
      </c>
    </row>
    <row r="5534" spans="35:37" x14ac:dyDescent="0.3">
      <c r="AI5534" s="32">
        <f t="shared" si="124"/>
        <v>45522.458333319919</v>
      </c>
      <c r="AJ5534" s="33">
        <v>111.48</v>
      </c>
      <c r="AK5534" s="33">
        <f>MIN(CalcoliFV!$AN$7,CalcoliFV!$AO$7+MAX(0,180-AJ5534)+4)</f>
        <v>110</v>
      </c>
    </row>
    <row r="5535" spans="35:37" x14ac:dyDescent="0.3">
      <c r="AI5535" s="32">
        <f t="shared" si="124"/>
        <v>45522.499999986583</v>
      </c>
      <c r="AJ5535" s="33">
        <v>114.15</v>
      </c>
      <c r="AK5535" s="33">
        <f>MIN(CalcoliFV!$AN$7,CalcoliFV!$AO$7+MAX(0,180-AJ5535)+4)</f>
        <v>110</v>
      </c>
    </row>
    <row r="5536" spans="35:37" x14ac:dyDescent="0.3">
      <c r="AI5536" s="32">
        <f t="shared" si="124"/>
        <v>45522.541666653247</v>
      </c>
      <c r="AJ5536" s="33">
        <v>111.76</v>
      </c>
      <c r="AK5536" s="33">
        <f>MIN(CalcoliFV!$AN$7,CalcoliFV!$AO$7+MAX(0,180-AJ5536)+4)</f>
        <v>110</v>
      </c>
    </row>
    <row r="5537" spans="35:37" x14ac:dyDescent="0.3">
      <c r="AI5537" s="32">
        <f t="shared" si="124"/>
        <v>45522.583333319912</v>
      </c>
      <c r="AJ5537" s="33">
        <v>110</v>
      </c>
      <c r="AK5537" s="33">
        <f>MIN(CalcoliFV!$AN$7,CalcoliFV!$AO$7+MAX(0,180-AJ5537)+4)</f>
        <v>110</v>
      </c>
    </row>
    <row r="5538" spans="35:37" x14ac:dyDescent="0.3">
      <c r="AI5538" s="32">
        <f t="shared" si="124"/>
        <v>45522.624999986576</v>
      </c>
      <c r="AJ5538" s="33">
        <v>106.31</v>
      </c>
      <c r="AK5538" s="33">
        <f>MIN(CalcoliFV!$AN$7,CalcoliFV!$AO$7+MAX(0,180-AJ5538)+4)</f>
        <v>110</v>
      </c>
    </row>
    <row r="5539" spans="35:37" x14ac:dyDescent="0.3">
      <c r="AI5539" s="32">
        <f t="shared" si="124"/>
        <v>45522.66666665324</v>
      </c>
      <c r="AJ5539" s="33">
        <v>109.35078</v>
      </c>
      <c r="AK5539" s="33">
        <f>MIN(CalcoliFV!$AN$7,CalcoliFV!$AO$7+MAX(0,180-AJ5539)+4)</f>
        <v>110</v>
      </c>
    </row>
    <row r="5540" spans="35:37" x14ac:dyDescent="0.3">
      <c r="AI5540" s="32">
        <f t="shared" si="124"/>
        <v>45522.708333319904</v>
      </c>
      <c r="AJ5540" s="33">
        <v>119.87</v>
      </c>
      <c r="AK5540" s="33">
        <f>MIN(CalcoliFV!$AN$7,CalcoliFV!$AO$7+MAX(0,180-AJ5540)+4)</f>
        <v>110</v>
      </c>
    </row>
    <row r="5541" spans="35:37" x14ac:dyDescent="0.3">
      <c r="AI5541" s="32">
        <f t="shared" si="124"/>
        <v>45522.749999986569</v>
      </c>
      <c r="AJ5541" s="33">
        <v>122</v>
      </c>
      <c r="AK5541" s="33">
        <f>MIN(CalcoliFV!$AN$7,CalcoliFV!$AO$7+MAX(0,180-AJ5541)+4)</f>
        <v>110</v>
      </c>
    </row>
    <row r="5542" spans="35:37" x14ac:dyDescent="0.3">
      <c r="AI5542" s="32">
        <f t="shared" si="124"/>
        <v>45522.791666653233</v>
      </c>
      <c r="AJ5542" s="33">
        <v>140.4</v>
      </c>
      <c r="AK5542" s="33">
        <f>MIN(CalcoliFV!$AN$7,CalcoliFV!$AO$7+MAX(0,180-AJ5542)+4)</f>
        <v>110</v>
      </c>
    </row>
    <row r="5543" spans="35:37" x14ac:dyDescent="0.3">
      <c r="AI5543" s="32">
        <f t="shared" si="124"/>
        <v>45522.833333319897</v>
      </c>
      <c r="AJ5543" s="33">
        <v>158.94999999999999</v>
      </c>
      <c r="AK5543" s="33">
        <f>MIN(CalcoliFV!$AN$7,CalcoliFV!$AO$7+MAX(0,180-AJ5543)+4)</f>
        <v>95.050000000000011</v>
      </c>
    </row>
    <row r="5544" spans="35:37" x14ac:dyDescent="0.3">
      <c r="AI5544" s="32">
        <f t="shared" si="124"/>
        <v>45522.874999986561</v>
      </c>
      <c r="AJ5544" s="33">
        <v>146.25</v>
      </c>
      <c r="AK5544" s="33">
        <f>MIN(CalcoliFV!$AN$7,CalcoliFV!$AO$7+MAX(0,180-AJ5544)+4)</f>
        <v>107.75</v>
      </c>
    </row>
    <row r="5545" spans="35:37" x14ac:dyDescent="0.3">
      <c r="AI5545" s="32">
        <f t="shared" si="124"/>
        <v>45522.916666653226</v>
      </c>
      <c r="AJ5545" s="33">
        <v>130</v>
      </c>
      <c r="AK5545" s="33">
        <f>MIN(CalcoliFV!$AN$7,CalcoliFV!$AO$7+MAX(0,180-AJ5545)+4)</f>
        <v>110</v>
      </c>
    </row>
    <row r="5546" spans="35:37" x14ac:dyDescent="0.3">
      <c r="AI5546" s="32">
        <f t="shared" si="124"/>
        <v>45522.95833331989</v>
      </c>
      <c r="AJ5546" s="33">
        <v>120</v>
      </c>
      <c r="AK5546" s="33">
        <f>MIN(CalcoliFV!$AN$7,CalcoliFV!$AO$7+MAX(0,180-AJ5546)+4)</f>
        <v>110</v>
      </c>
    </row>
    <row r="5547" spans="35:37" x14ac:dyDescent="0.3">
      <c r="AI5547" s="32">
        <f t="shared" si="124"/>
        <v>45522.999999986554</v>
      </c>
      <c r="AJ5547" s="33">
        <v>118</v>
      </c>
      <c r="AK5547" s="33">
        <f>MIN(CalcoliFV!$AN$7,CalcoliFV!$AO$7+MAX(0,180-AJ5547)+4)</f>
        <v>110</v>
      </c>
    </row>
    <row r="5548" spans="35:37" x14ac:dyDescent="0.3">
      <c r="AI5548" s="32">
        <f t="shared" si="124"/>
        <v>45523.041666653218</v>
      </c>
      <c r="AJ5548" s="33">
        <v>112.06</v>
      </c>
      <c r="AK5548" s="33">
        <f>MIN(CalcoliFV!$AN$7,CalcoliFV!$AO$7+MAX(0,180-AJ5548)+4)</f>
        <v>110</v>
      </c>
    </row>
    <row r="5549" spans="35:37" x14ac:dyDescent="0.3">
      <c r="AI5549" s="32">
        <f t="shared" si="124"/>
        <v>45523.083333319883</v>
      </c>
      <c r="AJ5549" s="33">
        <v>110.04</v>
      </c>
      <c r="AK5549" s="33">
        <f>MIN(CalcoliFV!$AN$7,CalcoliFV!$AO$7+MAX(0,180-AJ5549)+4)</f>
        <v>110</v>
      </c>
    </row>
    <row r="5550" spans="35:37" x14ac:dyDescent="0.3">
      <c r="AI5550" s="32">
        <f t="shared" si="124"/>
        <v>45523.124999986547</v>
      </c>
      <c r="AJ5550" s="33">
        <v>108.15</v>
      </c>
      <c r="AK5550" s="33">
        <f>MIN(CalcoliFV!$AN$7,CalcoliFV!$AO$7+MAX(0,180-AJ5550)+4)</f>
        <v>110</v>
      </c>
    </row>
    <row r="5551" spans="35:37" x14ac:dyDescent="0.3">
      <c r="AI5551" s="32">
        <f t="shared" si="124"/>
        <v>45523.166666653211</v>
      </c>
      <c r="AJ5551" s="33">
        <v>107.8</v>
      </c>
      <c r="AK5551" s="33">
        <f>MIN(CalcoliFV!$AN$7,CalcoliFV!$AO$7+MAX(0,180-AJ5551)+4)</f>
        <v>110</v>
      </c>
    </row>
    <row r="5552" spans="35:37" x14ac:dyDescent="0.3">
      <c r="AI5552" s="32">
        <f t="shared" si="124"/>
        <v>45523.208333319875</v>
      </c>
      <c r="AJ5552" s="33">
        <v>113.30203</v>
      </c>
      <c r="AK5552" s="33">
        <f>MIN(CalcoliFV!$AN$7,CalcoliFV!$AO$7+MAX(0,180-AJ5552)+4)</f>
        <v>110</v>
      </c>
    </row>
    <row r="5553" spans="35:37" x14ac:dyDescent="0.3">
      <c r="AI5553" s="32">
        <f t="shared" si="124"/>
        <v>45523.249999986539</v>
      </c>
      <c r="AJ5553" s="33">
        <v>119.65</v>
      </c>
      <c r="AK5553" s="33">
        <f>MIN(CalcoliFV!$AN$7,CalcoliFV!$AO$7+MAX(0,180-AJ5553)+4)</f>
        <v>110</v>
      </c>
    </row>
    <row r="5554" spans="35:37" x14ac:dyDescent="0.3">
      <c r="AI5554" s="32">
        <f t="shared" si="124"/>
        <v>45523.291666653204</v>
      </c>
      <c r="AJ5554" s="33">
        <v>124</v>
      </c>
      <c r="AK5554" s="33">
        <f>MIN(CalcoliFV!$AN$7,CalcoliFV!$AO$7+MAX(0,180-AJ5554)+4)</f>
        <v>110</v>
      </c>
    </row>
    <row r="5555" spans="35:37" x14ac:dyDescent="0.3">
      <c r="AI5555" s="32">
        <f t="shared" si="124"/>
        <v>45523.333333319868</v>
      </c>
      <c r="AJ5555" s="33">
        <v>127.68</v>
      </c>
      <c r="AK5555" s="33">
        <f>MIN(CalcoliFV!$AN$7,CalcoliFV!$AO$7+MAX(0,180-AJ5555)+4)</f>
        <v>110</v>
      </c>
    </row>
    <row r="5556" spans="35:37" x14ac:dyDescent="0.3">
      <c r="AI5556" s="32">
        <f t="shared" si="124"/>
        <v>45523.374999986532</v>
      </c>
      <c r="AJ5556" s="33">
        <v>119.06</v>
      </c>
      <c r="AK5556" s="33">
        <f>MIN(CalcoliFV!$AN$7,CalcoliFV!$AO$7+MAX(0,180-AJ5556)+4)</f>
        <v>110</v>
      </c>
    </row>
    <row r="5557" spans="35:37" x14ac:dyDescent="0.3">
      <c r="AI5557" s="32">
        <f t="shared" si="124"/>
        <v>45523.416666653196</v>
      </c>
      <c r="AJ5557" s="33">
        <v>114.72</v>
      </c>
      <c r="AK5557" s="33">
        <f>MIN(CalcoliFV!$AN$7,CalcoliFV!$AO$7+MAX(0,180-AJ5557)+4)</f>
        <v>110</v>
      </c>
    </row>
    <row r="5558" spans="35:37" x14ac:dyDescent="0.3">
      <c r="AI5558" s="32">
        <f t="shared" si="124"/>
        <v>45523.458333319861</v>
      </c>
      <c r="AJ5558" s="33">
        <v>111.48</v>
      </c>
      <c r="AK5558" s="33">
        <f>MIN(CalcoliFV!$AN$7,CalcoliFV!$AO$7+MAX(0,180-AJ5558)+4)</f>
        <v>110</v>
      </c>
    </row>
    <row r="5559" spans="35:37" x14ac:dyDescent="0.3">
      <c r="AI5559" s="32">
        <f t="shared" si="124"/>
        <v>45523.499999986525</v>
      </c>
      <c r="AJ5559" s="33">
        <v>108.62</v>
      </c>
      <c r="AK5559" s="33">
        <f>MIN(CalcoliFV!$AN$7,CalcoliFV!$AO$7+MAX(0,180-AJ5559)+4)</f>
        <v>110</v>
      </c>
    </row>
    <row r="5560" spans="35:37" x14ac:dyDescent="0.3">
      <c r="AI5560" s="32">
        <f t="shared" si="124"/>
        <v>45523.541666653189</v>
      </c>
      <c r="AJ5560" s="33">
        <v>108.55</v>
      </c>
      <c r="AK5560" s="33">
        <f>MIN(CalcoliFV!$AN$7,CalcoliFV!$AO$7+MAX(0,180-AJ5560)+4)</f>
        <v>110</v>
      </c>
    </row>
    <row r="5561" spans="35:37" x14ac:dyDescent="0.3">
      <c r="AI5561" s="32">
        <f t="shared" si="124"/>
        <v>45523.583333319853</v>
      </c>
      <c r="AJ5561" s="33">
        <v>110</v>
      </c>
      <c r="AK5561" s="33">
        <f>MIN(CalcoliFV!$AN$7,CalcoliFV!$AO$7+MAX(0,180-AJ5561)+4)</f>
        <v>110</v>
      </c>
    </row>
    <row r="5562" spans="35:37" x14ac:dyDescent="0.3">
      <c r="AI5562" s="32">
        <f t="shared" si="124"/>
        <v>45523.624999986518</v>
      </c>
      <c r="AJ5562" s="33">
        <v>116.04</v>
      </c>
      <c r="AK5562" s="33">
        <f>MIN(CalcoliFV!$AN$7,CalcoliFV!$AO$7+MAX(0,180-AJ5562)+4)</f>
        <v>110</v>
      </c>
    </row>
    <row r="5563" spans="35:37" x14ac:dyDescent="0.3">
      <c r="AI5563" s="32">
        <f t="shared" si="124"/>
        <v>45523.666666653182</v>
      </c>
      <c r="AJ5563" s="33">
        <v>118</v>
      </c>
      <c r="AK5563" s="33">
        <f>MIN(CalcoliFV!$AN$7,CalcoliFV!$AO$7+MAX(0,180-AJ5563)+4)</f>
        <v>110</v>
      </c>
    </row>
    <row r="5564" spans="35:37" x14ac:dyDescent="0.3">
      <c r="AI5564" s="32">
        <f t="shared" si="124"/>
        <v>45523.708333319846</v>
      </c>
      <c r="AJ5564" s="33">
        <v>121.98</v>
      </c>
      <c r="AK5564" s="33">
        <f>MIN(CalcoliFV!$AN$7,CalcoliFV!$AO$7+MAX(0,180-AJ5564)+4)</f>
        <v>110</v>
      </c>
    </row>
    <row r="5565" spans="35:37" x14ac:dyDescent="0.3">
      <c r="AI5565" s="32">
        <f t="shared" si="124"/>
        <v>45523.74999998651</v>
      </c>
      <c r="AJ5565" s="33">
        <v>130</v>
      </c>
      <c r="AK5565" s="33">
        <f>MIN(CalcoliFV!$AN$7,CalcoliFV!$AO$7+MAX(0,180-AJ5565)+4)</f>
        <v>110</v>
      </c>
    </row>
    <row r="5566" spans="35:37" x14ac:dyDescent="0.3">
      <c r="AI5566" s="32">
        <f t="shared" si="124"/>
        <v>45523.791666653175</v>
      </c>
      <c r="AJ5566" s="33">
        <v>147.12</v>
      </c>
      <c r="AK5566" s="33">
        <f>MIN(CalcoliFV!$AN$7,CalcoliFV!$AO$7+MAX(0,180-AJ5566)+4)</f>
        <v>106.88</v>
      </c>
    </row>
    <row r="5567" spans="35:37" x14ac:dyDescent="0.3">
      <c r="AI5567" s="32">
        <f t="shared" si="124"/>
        <v>45523.833333319839</v>
      </c>
      <c r="AJ5567" s="33">
        <v>169.99</v>
      </c>
      <c r="AK5567" s="33">
        <f>MIN(CalcoliFV!$AN$7,CalcoliFV!$AO$7+MAX(0,180-AJ5567)+4)</f>
        <v>84.009999999999991</v>
      </c>
    </row>
    <row r="5568" spans="35:37" x14ac:dyDescent="0.3">
      <c r="AI5568" s="32">
        <f t="shared" si="124"/>
        <v>45523.874999986503</v>
      </c>
      <c r="AJ5568" s="33">
        <v>141.33000000000001</v>
      </c>
      <c r="AK5568" s="33">
        <f>MIN(CalcoliFV!$AN$7,CalcoliFV!$AO$7+MAX(0,180-AJ5568)+4)</f>
        <v>110</v>
      </c>
    </row>
    <row r="5569" spans="35:37" x14ac:dyDescent="0.3">
      <c r="AI5569" s="32">
        <f t="shared" si="124"/>
        <v>45523.916666653167</v>
      </c>
      <c r="AJ5569" s="33">
        <v>125</v>
      </c>
      <c r="AK5569" s="33">
        <f>MIN(CalcoliFV!$AN$7,CalcoliFV!$AO$7+MAX(0,180-AJ5569)+4)</f>
        <v>110</v>
      </c>
    </row>
    <row r="5570" spans="35:37" x14ac:dyDescent="0.3">
      <c r="AI5570" s="32">
        <f t="shared" si="124"/>
        <v>45523.958333319832</v>
      </c>
      <c r="AJ5570" s="33">
        <v>121</v>
      </c>
      <c r="AK5570" s="33">
        <f>MIN(CalcoliFV!$AN$7,CalcoliFV!$AO$7+MAX(0,180-AJ5570)+4)</f>
        <v>110</v>
      </c>
    </row>
    <row r="5571" spans="35:37" x14ac:dyDescent="0.3">
      <c r="AI5571" s="32">
        <f t="shared" si="124"/>
        <v>45523.999999986496</v>
      </c>
      <c r="AJ5571" s="33">
        <v>119.12414</v>
      </c>
      <c r="AK5571" s="33">
        <f>MIN(CalcoliFV!$AN$7,CalcoliFV!$AO$7+MAX(0,180-AJ5571)+4)</f>
        <v>110</v>
      </c>
    </row>
    <row r="5572" spans="35:37" x14ac:dyDescent="0.3">
      <c r="AI5572" s="32">
        <f t="shared" si="124"/>
        <v>45524.04166665316</v>
      </c>
      <c r="AJ5572" s="33">
        <v>108.64134</v>
      </c>
      <c r="AK5572" s="33">
        <f>MIN(CalcoliFV!$AN$7,CalcoliFV!$AO$7+MAX(0,180-AJ5572)+4)</f>
        <v>110</v>
      </c>
    </row>
    <row r="5573" spans="35:37" x14ac:dyDescent="0.3">
      <c r="AI5573" s="32">
        <f t="shared" ref="AI5573:AI5636" si="125">AI5572+1/24</f>
        <v>45524.083333319824</v>
      </c>
      <c r="AJ5573" s="33">
        <v>102.45659000000001</v>
      </c>
      <c r="AK5573" s="33">
        <f>MIN(CalcoliFV!$AN$7,CalcoliFV!$AO$7+MAX(0,180-AJ5573)+4)</f>
        <v>110</v>
      </c>
    </row>
    <row r="5574" spans="35:37" x14ac:dyDescent="0.3">
      <c r="AI5574" s="32">
        <f t="shared" si="125"/>
        <v>45524.124999986489</v>
      </c>
      <c r="AJ5574" s="33">
        <v>101.84</v>
      </c>
      <c r="AK5574" s="33">
        <f>MIN(CalcoliFV!$AN$7,CalcoliFV!$AO$7+MAX(0,180-AJ5574)+4)</f>
        <v>110</v>
      </c>
    </row>
    <row r="5575" spans="35:37" x14ac:dyDescent="0.3">
      <c r="AI5575" s="32">
        <f t="shared" si="125"/>
        <v>45524.166666653153</v>
      </c>
      <c r="AJ5575" s="33">
        <v>101.22</v>
      </c>
      <c r="AK5575" s="33">
        <f>MIN(CalcoliFV!$AN$7,CalcoliFV!$AO$7+MAX(0,180-AJ5575)+4)</f>
        <v>110</v>
      </c>
    </row>
    <row r="5576" spans="35:37" x14ac:dyDescent="0.3">
      <c r="AI5576" s="32">
        <f t="shared" si="125"/>
        <v>45524.208333319817</v>
      </c>
      <c r="AJ5576" s="33">
        <v>108.68</v>
      </c>
      <c r="AK5576" s="33">
        <f>MIN(CalcoliFV!$AN$7,CalcoliFV!$AO$7+MAX(0,180-AJ5576)+4)</f>
        <v>110</v>
      </c>
    </row>
    <row r="5577" spans="35:37" x14ac:dyDescent="0.3">
      <c r="AI5577" s="32">
        <f t="shared" si="125"/>
        <v>45524.249999986481</v>
      </c>
      <c r="AJ5577" s="33">
        <v>119.32</v>
      </c>
      <c r="AK5577" s="33">
        <f>MIN(CalcoliFV!$AN$7,CalcoliFV!$AO$7+MAX(0,180-AJ5577)+4)</f>
        <v>110</v>
      </c>
    </row>
    <row r="5578" spans="35:37" x14ac:dyDescent="0.3">
      <c r="AI5578" s="32">
        <f t="shared" si="125"/>
        <v>45524.291666653146</v>
      </c>
      <c r="AJ5578" s="33">
        <v>124.95</v>
      </c>
      <c r="AK5578" s="33">
        <f>MIN(CalcoliFV!$AN$7,CalcoliFV!$AO$7+MAX(0,180-AJ5578)+4)</f>
        <v>110</v>
      </c>
    </row>
    <row r="5579" spans="35:37" x14ac:dyDescent="0.3">
      <c r="AI5579" s="32">
        <f t="shared" si="125"/>
        <v>45524.33333331981</v>
      </c>
      <c r="AJ5579" s="33">
        <v>122</v>
      </c>
      <c r="AK5579" s="33">
        <f>MIN(CalcoliFV!$AN$7,CalcoliFV!$AO$7+MAX(0,180-AJ5579)+4)</f>
        <v>110</v>
      </c>
    </row>
    <row r="5580" spans="35:37" x14ac:dyDescent="0.3">
      <c r="AI5580" s="32">
        <f t="shared" si="125"/>
        <v>45524.374999986474</v>
      </c>
      <c r="AJ5580" s="33">
        <v>118.64</v>
      </c>
      <c r="AK5580" s="33">
        <f>MIN(CalcoliFV!$AN$7,CalcoliFV!$AO$7+MAX(0,180-AJ5580)+4)</f>
        <v>110</v>
      </c>
    </row>
    <row r="5581" spans="35:37" x14ac:dyDescent="0.3">
      <c r="AI5581" s="32">
        <f t="shared" si="125"/>
        <v>45524.416666653138</v>
      </c>
      <c r="AJ5581" s="33">
        <v>112.44</v>
      </c>
      <c r="AK5581" s="33">
        <f>MIN(CalcoliFV!$AN$7,CalcoliFV!$AO$7+MAX(0,180-AJ5581)+4)</f>
        <v>110</v>
      </c>
    </row>
    <row r="5582" spans="35:37" x14ac:dyDescent="0.3">
      <c r="AI5582" s="32">
        <f t="shared" si="125"/>
        <v>45524.458333319802</v>
      </c>
      <c r="AJ5582" s="33">
        <v>108.69</v>
      </c>
      <c r="AK5582" s="33">
        <f>MIN(CalcoliFV!$AN$7,CalcoliFV!$AO$7+MAX(0,180-AJ5582)+4)</f>
        <v>110</v>
      </c>
    </row>
    <row r="5583" spans="35:37" x14ac:dyDescent="0.3">
      <c r="AI5583" s="32">
        <f t="shared" si="125"/>
        <v>45524.499999986467</v>
      </c>
      <c r="AJ5583" s="33">
        <v>101.66</v>
      </c>
      <c r="AK5583" s="33">
        <f>MIN(CalcoliFV!$AN$7,CalcoliFV!$AO$7+MAX(0,180-AJ5583)+4)</f>
        <v>110</v>
      </c>
    </row>
    <row r="5584" spans="35:37" x14ac:dyDescent="0.3">
      <c r="AI5584" s="32">
        <f t="shared" si="125"/>
        <v>45524.541666653131</v>
      </c>
      <c r="AJ5584" s="33">
        <v>101.84</v>
      </c>
      <c r="AK5584" s="33">
        <f>MIN(CalcoliFV!$AN$7,CalcoliFV!$AO$7+MAX(0,180-AJ5584)+4)</f>
        <v>110</v>
      </c>
    </row>
    <row r="5585" spans="35:37" x14ac:dyDescent="0.3">
      <c r="AI5585" s="32">
        <f t="shared" si="125"/>
        <v>45524.583333319795</v>
      </c>
      <c r="AJ5585" s="33">
        <v>107.14</v>
      </c>
      <c r="AK5585" s="33">
        <f>MIN(CalcoliFV!$AN$7,CalcoliFV!$AO$7+MAX(0,180-AJ5585)+4)</f>
        <v>110</v>
      </c>
    </row>
    <row r="5586" spans="35:37" x14ac:dyDescent="0.3">
      <c r="AI5586" s="32">
        <f t="shared" si="125"/>
        <v>45524.624999986459</v>
      </c>
      <c r="AJ5586" s="33">
        <v>106</v>
      </c>
      <c r="AK5586" s="33">
        <f>MIN(CalcoliFV!$AN$7,CalcoliFV!$AO$7+MAX(0,180-AJ5586)+4)</f>
        <v>110</v>
      </c>
    </row>
    <row r="5587" spans="35:37" x14ac:dyDescent="0.3">
      <c r="AI5587" s="32">
        <f t="shared" si="125"/>
        <v>45524.666666653124</v>
      </c>
      <c r="AJ5587" s="33">
        <v>112.1</v>
      </c>
      <c r="AK5587" s="33">
        <f>MIN(CalcoliFV!$AN$7,CalcoliFV!$AO$7+MAX(0,180-AJ5587)+4)</f>
        <v>110</v>
      </c>
    </row>
    <row r="5588" spans="35:37" x14ac:dyDescent="0.3">
      <c r="AI5588" s="32">
        <f t="shared" si="125"/>
        <v>45524.708333319788</v>
      </c>
      <c r="AJ5588" s="33">
        <v>118.42</v>
      </c>
      <c r="AK5588" s="33">
        <f>MIN(CalcoliFV!$AN$7,CalcoliFV!$AO$7+MAX(0,180-AJ5588)+4)</f>
        <v>110</v>
      </c>
    </row>
    <row r="5589" spans="35:37" x14ac:dyDescent="0.3">
      <c r="AI5589" s="32">
        <f t="shared" si="125"/>
        <v>45524.749999986452</v>
      </c>
      <c r="AJ5589" s="33">
        <v>130</v>
      </c>
      <c r="AK5589" s="33">
        <f>MIN(CalcoliFV!$AN$7,CalcoliFV!$AO$7+MAX(0,180-AJ5589)+4)</f>
        <v>110</v>
      </c>
    </row>
    <row r="5590" spans="35:37" x14ac:dyDescent="0.3">
      <c r="AI5590" s="32">
        <f t="shared" si="125"/>
        <v>45524.791666653116</v>
      </c>
      <c r="AJ5590" s="33">
        <v>161.65</v>
      </c>
      <c r="AK5590" s="33">
        <f>MIN(CalcoliFV!$AN$7,CalcoliFV!$AO$7+MAX(0,180-AJ5590)+4)</f>
        <v>92.35</v>
      </c>
    </row>
    <row r="5591" spans="35:37" x14ac:dyDescent="0.3">
      <c r="AI5591" s="32">
        <f t="shared" si="125"/>
        <v>45524.833333319781</v>
      </c>
      <c r="AJ5591" s="33">
        <v>182</v>
      </c>
      <c r="AK5591" s="33">
        <f>MIN(CalcoliFV!$AN$7,CalcoliFV!$AO$7+MAX(0,180-AJ5591)+4)</f>
        <v>74</v>
      </c>
    </row>
    <row r="5592" spans="35:37" x14ac:dyDescent="0.3">
      <c r="AI5592" s="32">
        <f t="shared" si="125"/>
        <v>45524.874999986445</v>
      </c>
      <c r="AJ5592" s="33">
        <v>160</v>
      </c>
      <c r="AK5592" s="33">
        <f>MIN(CalcoliFV!$AN$7,CalcoliFV!$AO$7+MAX(0,180-AJ5592)+4)</f>
        <v>94</v>
      </c>
    </row>
    <row r="5593" spans="35:37" x14ac:dyDescent="0.3">
      <c r="AI5593" s="32">
        <f t="shared" si="125"/>
        <v>45524.916666653109</v>
      </c>
      <c r="AJ5593" s="33">
        <v>128.22999999999999</v>
      </c>
      <c r="AK5593" s="33">
        <f>MIN(CalcoliFV!$AN$7,CalcoliFV!$AO$7+MAX(0,180-AJ5593)+4)</f>
        <v>110</v>
      </c>
    </row>
    <row r="5594" spans="35:37" x14ac:dyDescent="0.3">
      <c r="AI5594" s="32">
        <f t="shared" si="125"/>
        <v>45524.958333319773</v>
      </c>
      <c r="AJ5594" s="33">
        <v>121.6</v>
      </c>
      <c r="AK5594" s="33">
        <f>MIN(CalcoliFV!$AN$7,CalcoliFV!$AO$7+MAX(0,180-AJ5594)+4)</f>
        <v>110</v>
      </c>
    </row>
    <row r="5595" spans="35:37" x14ac:dyDescent="0.3">
      <c r="AI5595" s="32">
        <f t="shared" si="125"/>
        <v>45524.999999986438</v>
      </c>
      <c r="AJ5595" s="33">
        <v>133.44999999999999</v>
      </c>
      <c r="AK5595" s="33">
        <f>MIN(CalcoliFV!$AN$7,CalcoliFV!$AO$7+MAX(0,180-AJ5595)+4)</f>
        <v>110</v>
      </c>
    </row>
    <row r="5596" spans="35:37" x14ac:dyDescent="0.3">
      <c r="AI5596" s="32">
        <f t="shared" si="125"/>
        <v>45525.041666653102</v>
      </c>
      <c r="AJ5596" s="33">
        <v>121.59</v>
      </c>
      <c r="AK5596" s="33">
        <f>MIN(CalcoliFV!$AN$7,CalcoliFV!$AO$7+MAX(0,180-AJ5596)+4)</f>
        <v>110</v>
      </c>
    </row>
    <row r="5597" spans="35:37" x14ac:dyDescent="0.3">
      <c r="AI5597" s="32">
        <f t="shared" si="125"/>
        <v>45525.083333319766</v>
      </c>
      <c r="AJ5597" s="33">
        <v>117.97</v>
      </c>
      <c r="AK5597" s="33">
        <f>MIN(CalcoliFV!$AN$7,CalcoliFV!$AO$7+MAX(0,180-AJ5597)+4)</f>
        <v>110</v>
      </c>
    </row>
    <row r="5598" spans="35:37" x14ac:dyDescent="0.3">
      <c r="AI5598" s="32">
        <f t="shared" si="125"/>
        <v>45525.12499998643</v>
      </c>
      <c r="AJ5598" s="33">
        <v>115.72</v>
      </c>
      <c r="AK5598" s="33">
        <f>MIN(CalcoliFV!$AN$7,CalcoliFV!$AO$7+MAX(0,180-AJ5598)+4)</f>
        <v>110</v>
      </c>
    </row>
    <row r="5599" spans="35:37" x14ac:dyDescent="0.3">
      <c r="AI5599" s="32">
        <f t="shared" si="125"/>
        <v>45525.166666653095</v>
      </c>
      <c r="AJ5599" s="33">
        <v>116.5</v>
      </c>
      <c r="AK5599" s="33">
        <f>MIN(CalcoliFV!$AN$7,CalcoliFV!$AO$7+MAX(0,180-AJ5599)+4)</f>
        <v>110</v>
      </c>
    </row>
    <row r="5600" spans="35:37" x14ac:dyDescent="0.3">
      <c r="AI5600" s="32">
        <f t="shared" si="125"/>
        <v>45525.208333319759</v>
      </c>
      <c r="AJ5600" s="33">
        <v>120.21</v>
      </c>
      <c r="AK5600" s="33">
        <f>MIN(CalcoliFV!$AN$7,CalcoliFV!$AO$7+MAX(0,180-AJ5600)+4)</f>
        <v>110</v>
      </c>
    </row>
    <row r="5601" spans="35:37" x14ac:dyDescent="0.3">
      <c r="AI5601" s="32">
        <f t="shared" si="125"/>
        <v>45525.249999986423</v>
      </c>
      <c r="AJ5601" s="33">
        <v>149.32</v>
      </c>
      <c r="AK5601" s="33">
        <f>MIN(CalcoliFV!$AN$7,CalcoliFV!$AO$7+MAX(0,180-AJ5601)+4)</f>
        <v>104.68</v>
      </c>
    </row>
    <row r="5602" spans="35:37" x14ac:dyDescent="0.3">
      <c r="AI5602" s="32">
        <f t="shared" si="125"/>
        <v>45525.291666653087</v>
      </c>
      <c r="AJ5602" s="33">
        <v>146.16999999999999</v>
      </c>
      <c r="AK5602" s="33">
        <f>MIN(CalcoliFV!$AN$7,CalcoliFV!$AO$7+MAX(0,180-AJ5602)+4)</f>
        <v>107.83000000000001</v>
      </c>
    </row>
    <row r="5603" spans="35:37" x14ac:dyDescent="0.3">
      <c r="AI5603" s="32">
        <f t="shared" si="125"/>
        <v>45525.333333319752</v>
      </c>
      <c r="AJ5603" s="33">
        <v>136.22</v>
      </c>
      <c r="AK5603" s="33">
        <f>MIN(CalcoliFV!$AN$7,CalcoliFV!$AO$7+MAX(0,180-AJ5603)+4)</f>
        <v>110</v>
      </c>
    </row>
    <row r="5604" spans="35:37" x14ac:dyDescent="0.3">
      <c r="AI5604" s="32">
        <f t="shared" si="125"/>
        <v>45525.374999986416</v>
      </c>
      <c r="AJ5604" s="33">
        <v>119</v>
      </c>
      <c r="AK5604" s="33">
        <f>MIN(CalcoliFV!$AN$7,CalcoliFV!$AO$7+MAX(0,180-AJ5604)+4)</f>
        <v>110</v>
      </c>
    </row>
    <row r="5605" spans="35:37" x14ac:dyDescent="0.3">
      <c r="AI5605" s="32">
        <f t="shared" si="125"/>
        <v>45525.41666665308</v>
      </c>
      <c r="AJ5605" s="33">
        <v>119</v>
      </c>
      <c r="AK5605" s="33">
        <f>MIN(CalcoliFV!$AN$7,CalcoliFV!$AO$7+MAX(0,180-AJ5605)+4)</f>
        <v>110</v>
      </c>
    </row>
    <row r="5606" spans="35:37" x14ac:dyDescent="0.3">
      <c r="AI5606" s="32">
        <f t="shared" si="125"/>
        <v>45525.458333319744</v>
      </c>
      <c r="AJ5606" s="33">
        <v>114.87</v>
      </c>
      <c r="AK5606" s="33">
        <f>MIN(CalcoliFV!$AN$7,CalcoliFV!$AO$7+MAX(0,180-AJ5606)+4)</f>
        <v>110</v>
      </c>
    </row>
    <row r="5607" spans="35:37" x14ac:dyDescent="0.3">
      <c r="AI5607" s="32">
        <f t="shared" si="125"/>
        <v>45525.499999986409</v>
      </c>
      <c r="AJ5607" s="33">
        <v>109.14</v>
      </c>
      <c r="AK5607" s="33">
        <f>MIN(CalcoliFV!$AN$7,CalcoliFV!$AO$7+MAX(0,180-AJ5607)+4)</f>
        <v>110</v>
      </c>
    </row>
    <row r="5608" spans="35:37" x14ac:dyDescent="0.3">
      <c r="AI5608" s="32">
        <f t="shared" si="125"/>
        <v>45525.541666653073</v>
      </c>
      <c r="AJ5608" s="33">
        <v>106.39</v>
      </c>
      <c r="AK5608" s="33">
        <f>MIN(CalcoliFV!$AN$7,CalcoliFV!$AO$7+MAX(0,180-AJ5608)+4)</f>
        <v>110</v>
      </c>
    </row>
    <row r="5609" spans="35:37" x14ac:dyDescent="0.3">
      <c r="AI5609" s="32">
        <f t="shared" si="125"/>
        <v>45525.583333319737</v>
      </c>
      <c r="AJ5609" s="33">
        <v>108.76</v>
      </c>
      <c r="AK5609" s="33">
        <f>MIN(CalcoliFV!$AN$7,CalcoliFV!$AO$7+MAX(0,180-AJ5609)+4)</f>
        <v>110</v>
      </c>
    </row>
    <row r="5610" spans="35:37" x14ac:dyDescent="0.3">
      <c r="AI5610" s="32">
        <f t="shared" si="125"/>
        <v>45525.624999986401</v>
      </c>
      <c r="AJ5610" s="33">
        <v>114.87</v>
      </c>
      <c r="AK5610" s="33">
        <f>MIN(CalcoliFV!$AN$7,CalcoliFV!$AO$7+MAX(0,180-AJ5610)+4)</f>
        <v>110</v>
      </c>
    </row>
    <row r="5611" spans="35:37" x14ac:dyDescent="0.3">
      <c r="AI5611" s="32">
        <f t="shared" si="125"/>
        <v>45525.666666653065</v>
      </c>
      <c r="AJ5611" s="33">
        <v>119</v>
      </c>
      <c r="AK5611" s="33">
        <f>MIN(CalcoliFV!$AN$7,CalcoliFV!$AO$7+MAX(0,180-AJ5611)+4)</f>
        <v>110</v>
      </c>
    </row>
    <row r="5612" spans="35:37" x14ac:dyDescent="0.3">
      <c r="AI5612" s="32">
        <f t="shared" si="125"/>
        <v>45525.70833331973</v>
      </c>
      <c r="AJ5612" s="33">
        <v>123.39</v>
      </c>
      <c r="AK5612" s="33">
        <f>MIN(CalcoliFV!$AN$7,CalcoliFV!$AO$7+MAX(0,180-AJ5612)+4)</f>
        <v>110</v>
      </c>
    </row>
    <row r="5613" spans="35:37" x14ac:dyDescent="0.3">
      <c r="AI5613" s="32">
        <f t="shared" si="125"/>
        <v>45525.749999986394</v>
      </c>
      <c r="AJ5613" s="33">
        <v>133.44999999999999</v>
      </c>
      <c r="AK5613" s="33">
        <f>MIN(CalcoliFV!$AN$7,CalcoliFV!$AO$7+MAX(0,180-AJ5613)+4)</f>
        <v>110</v>
      </c>
    </row>
    <row r="5614" spans="35:37" x14ac:dyDescent="0.3">
      <c r="AI5614" s="32">
        <f t="shared" si="125"/>
        <v>45525.791666653058</v>
      </c>
      <c r="AJ5614" s="33">
        <v>157.33000000000001</v>
      </c>
      <c r="AK5614" s="33">
        <f>MIN(CalcoliFV!$AN$7,CalcoliFV!$AO$7+MAX(0,180-AJ5614)+4)</f>
        <v>96.669999999999987</v>
      </c>
    </row>
    <row r="5615" spans="35:37" x14ac:dyDescent="0.3">
      <c r="AI5615" s="32">
        <f t="shared" si="125"/>
        <v>45525.833333319722</v>
      </c>
      <c r="AJ5615" s="33">
        <v>184</v>
      </c>
      <c r="AK5615" s="33">
        <f>MIN(CalcoliFV!$AN$7,CalcoliFV!$AO$7+MAX(0,180-AJ5615)+4)</f>
        <v>74</v>
      </c>
    </row>
    <row r="5616" spans="35:37" x14ac:dyDescent="0.3">
      <c r="AI5616" s="32">
        <f t="shared" si="125"/>
        <v>45525.874999986387</v>
      </c>
      <c r="AJ5616" s="33">
        <v>151.27000000000001</v>
      </c>
      <c r="AK5616" s="33">
        <f>MIN(CalcoliFV!$AN$7,CalcoliFV!$AO$7+MAX(0,180-AJ5616)+4)</f>
        <v>102.72999999999999</v>
      </c>
    </row>
    <row r="5617" spans="35:37" x14ac:dyDescent="0.3">
      <c r="AI5617" s="32">
        <f t="shared" si="125"/>
        <v>45525.916666653051</v>
      </c>
      <c r="AJ5617" s="33">
        <v>126.27</v>
      </c>
      <c r="AK5617" s="33">
        <f>MIN(CalcoliFV!$AN$7,CalcoliFV!$AO$7+MAX(0,180-AJ5617)+4)</f>
        <v>110</v>
      </c>
    </row>
    <row r="5618" spans="35:37" x14ac:dyDescent="0.3">
      <c r="AI5618" s="32">
        <f t="shared" si="125"/>
        <v>45525.958333319715</v>
      </c>
      <c r="AJ5618" s="33">
        <v>122</v>
      </c>
      <c r="AK5618" s="33">
        <f>MIN(CalcoliFV!$AN$7,CalcoliFV!$AO$7+MAX(0,180-AJ5618)+4)</f>
        <v>110</v>
      </c>
    </row>
    <row r="5619" spans="35:37" x14ac:dyDescent="0.3">
      <c r="AI5619" s="32">
        <f t="shared" si="125"/>
        <v>45525.999999986379</v>
      </c>
      <c r="AJ5619" s="33">
        <v>118.5</v>
      </c>
      <c r="AK5619" s="33">
        <f>MIN(CalcoliFV!$AN$7,CalcoliFV!$AO$7+MAX(0,180-AJ5619)+4)</f>
        <v>110</v>
      </c>
    </row>
    <row r="5620" spans="35:37" x14ac:dyDescent="0.3">
      <c r="AI5620" s="32">
        <f t="shared" si="125"/>
        <v>45526.041666653044</v>
      </c>
      <c r="AJ5620" s="33">
        <v>110</v>
      </c>
      <c r="AK5620" s="33">
        <f>MIN(CalcoliFV!$AN$7,CalcoliFV!$AO$7+MAX(0,180-AJ5620)+4)</f>
        <v>110</v>
      </c>
    </row>
    <row r="5621" spans="35:37" x14ac:dyDescent="0.3">
      <c r="AI5621" s="32">
        <f t="shared" si="125"/>
        <v>45526.083333319708</v>
      </c>
      <c r="AJ5621" s="33">
        <v>108.76</v>
      </c>
      <c r="AK5621" s="33">
        <f>MIN(CalcoliFV!$AN$7,CalcoliFV!$AO$7+MAX(0,180-AJ5621)+4)</f>
        <v>110</v>
      </c>
    </row>
    <row r="5622" spans="35:37" x14ac:dyDescent="0.3">
      <c r="AI5622" s="32">
        <f t="shared" si="125"/>
        <v>45526.124999986372</v>
      </c>
      <c r="AJ5622" s="33">
        <v>107</v>
      </c>
      <c r="AK5622" s="33">
        <f>MIN(CalcoliFV!$AN$7,CalcoliFV!$AO$7+MAX(0,180-AJ5622)+4)</f>
        <v>110</v>
      </c>
    </row>
    <row r="5623" spans="35:37" x14ac:dyDescent="0.3">
      <c r="AI5623" s="32">
        <f t="shared" si="125"/>
        <v>45526.166666653036</v>
      </c>
      <c r="AJ5623" s="33">
        <v>106.4</v>
      </c>
      <c r="AK5623" s="33">
        <f>MIN(CalcoliFV!$AN$7,CalcoliFV!$AO$7+MAX(0,180-AJ5623)+4)</f>
        <v>110</v>
      </c>
    </row>
    <row r="5624" spans="35:37" x14ac:dyDescent="0.3">
      <c r="AI5624" s="32">
        <f t="shared" si="125"/>
        <v>45526.208333319701</v>
      </c>
      <c r="AJ5624" s="33">
        <v>110</v>
      </c>
      <c r="AK5624" s="33">
        <f>MIN(CalcoliFV!$AN$7,CalcoliFV!$AO$7+MAX(0,180-AJ5624)+4)</f>
        <v>110</v>
      </c>
    </row>
    <row r="5625" spans="35:37" x14ac:dyDescent="0.3">
      <c r="AI5625" s="32">
        <f t="shared" si="125"/>
        <v>45526.249999986365</v>
      </c>
      <c r="AJ5625" s="33">
        <v>120.35603999999999</v>
      </c>
      <c r="AK5625" s="33">
        <f>MIN(CalcoliFV!$AN$7,CalcoliFV!$AO$7+MAX(0,180-AJ5625)+4)</f>
        <v>110</v>
      </c>
    </row>
    <row r="5626" spans="35:37" x14ac:dyDescent="0.3">
      <c r="AI5626" s="32">
        <f t="shared" si="125"/>
        <v>45526.291666653029</v>
      </c>
      <c r="AJ5626" s="33">
        <v>127.04</v>
      </c>
      <c r="AK5626" s="33">
        <f>MIN(CalcoliFV!$AN$7,CalcoliFV!$AO$7+MAX(0,180-AJ5626)+4)</f>
        <v>110</v>
      </c>
    </row>
    <row r="5627" spans="35:37" x14ac:dyDescent="0.3">
      <c r="AI5627" s="32">
        <f t="shared" si="125"/>
        <v>45526.333333319693</v>
      </c>
      <c r="AJ5627" s="33">
        <v>120</v>
      </c>
      <c r="AK5627" s="33">
        <f>MIN(CalcoliFV!$AN$7,CalcoliFV!$AO$7+MAX(0,180-AJ5627)+4)</f>
        <v>110</v>
      </c>
    </row>
    <row r="5628" spans="35:37" x14ac:dyDescent="0.3">
      <c r="AI5628" s="32">
        <f t="shared" si="125"/>
        <v>45526.374999986358</v>
      </c>
      <c r="AJ5628" s="33">
        <v>111.71</v>
      </c>
      <c r="AK5628" s="33">
        <f>MIN(CalcoliFV!$AN$7,CalcoliFV!$AO$7+MAX(0,180-AJ5628)+4)</f>
        <v>110</v>
      </c>
    </row>
    <row r="5629" spans="35:37" x14ac:dyDescent="0.3">
      <c r="AI5629" s="32">
        <f t="shared" si="125"/>
        <v>45526.416666653022</v>
      </c>
      <c r="AJ5629" s="33">
        <v>107.56</v>
      </c>
      <c r="AK5629" s="33">
        <f>MIN(CalcoliFV!$AN$7,CalcoliFV!$AO$7+MAX(0,180-AJ5629)+4)</f>
        <v>110</v>
      </c>
    </row>
    <row r="5630" spans="35:37" x14ac:dyDescent="0.3">
      <c r="AI5630" s="32">
        <f t="shared" si="125"/>
        <v>45526.458333319686</v>
      </c>
      <c r="AJ5630" s="33">
        <v>102.81</v>
      </c>
      <c r="AK5630" s="33">
        <f>MIN(CalcoliFV!$AN$7,CalcoliFV!$AO$7+MAX(0,180-AJ5630)+4)</f>
        <v>110</v>
      </c>
    </row>
    <row r="5631" spans="35:37" x14ac:dyDescent="0.3">
      <c r="AI5631" s="32">
        <f t="shared" si="125"/>
        <v>45526.49999998635</v>
      </c>
      <c r="AJ5631" s="33">
        <v>99.74</v>
      </c>
      <c r="AK5631" s="33">
        <f>MIN(CalcoliFV!$AN$7,CalcoliFV!$AO$7+MAX(0,180-AJ5631)+4)</f>
        <v>110</v>
      </c>
    </row>
    <row r="5632" spans="35:37" x14ac:dyDescent="0.3">
      <c r="AI5632" s="32">
        <f t="shared" si="125"/>
        <v>45526.541666653015</v>
      </c>
      <c r="AJ5632" s="33">
        <v>99.74</v>
      </c>
      <c r="AK5632" s="33">
        <f>MIN(CalcoliFV!$AN$7,CalcoliFV!$AO$7+MAX(0,180-AJ5632)+4)</f>
        <v>110</v>
      </c>
    </row>
    <row r="5633" spans="35:37" x14ac:dyDescent="0.3">
      <c r="AI5633" s="32">
        <f t="shared" si="125"/>
        <v>45526.583333319679</v>
      </c>
      <c r="AJ5633" s="33">
        <v>103.01298</v>
      </c>
      <c r="AK5633" s="33">
        <f>MIN(CalcoliFV!$AN$7,CalcoliFV!$AO$7+MAX(0,180-AJ5633)+4)</f>
        <v>110</v>
      </c>
    </row>
    <row r="5634" spans="35:37" x14ac:dyDescent="0.3">
      <c r="AI5634" s="32">
        <f t="shared" si="125"/>
        <v>45526.624999986343</v>
      </c>
      <c r="AJ5634" s="33">
        <v>107.59</v>
      </c>
      <c r="AK5634" s="33">
        <f>MIN(CalcoliFV!$AN$7,CalcoliFV!$AO$7+MAX(0,180-AJ5634)+4)</f>
        <v>110</v>
      </c>
    </row>
    <row r="5635" spans="35:37" x14ac:dyDescent="0.3">
      <c r="AI5635" s="32">
        <f t="shared" si="125"/>
        <v>45526.666666653007</v>
      </c>
      <c r="AJ5635" s="33">
        <v>113.97</v>
      </c>
      <c r="AK5635" s="33">
        <f>MIN(CalcoliFV!$AN$7,CalcoliFV!$AO$7+MAX(0,180-AJ5635)+4)</f>
        <v>110</v>
      </c>
    </row>
    <row r="5636" spans="35:37" x14ac:dyDescent="0.3">
      <c r="AI5636" s="32">
        <f t="shared" si="125"/>
        <v>45526.708333319672</v>
      </c>
      <c r="AJ5636" s="33">
        <v>120</v>
      </c>
      <c r="AK5636" s="33">
        <f>MIN(CalcoliFV!$AN$7,CalcoliFV!$AO$7+MAX(0,180-AJ5636)+4)</f>
        <v>110</v>
      </c>
    </row>
    <row r="5637" spans="35:37" x14ac:dyDescent="0.3">
      <c r="AI5637" s="32">
        <f t="shared" ref="AI5637:AI5700" si="126">AI5636+1/24</f>
        <v>45526.749999986336</v>
      </c>
      <c r="AJ5637" s="33">
        <v>129.76</v>
      </c>
      <c r="AK5637" s="33">
        <f>MIN(CalcoliFV!$AN$7,CalcoliFV!$AO$7+MAX(0,180-AJ5637)+4)</f>
        <v>110</v>
      </c>
    </row>
    <row r="5638" spans="35:37" x14ac:dyDescent="0.3">
      <c r="AI5638" s="32">
        <f t="shared" si="126"/>
        <v>45526.791666653</v>
      </c>
      <c r="AJ5638" s="33">
        <v>178</v>
      </c>
      <c r="AK5638" s="33">
        <f>MIN(CalcoliFV!$AN$7,CalcoliFV!$AO$7+MAX(0,180-AJ5638)+4)</f>
        <v>76</v>
      </c>
    </row>
    <row r="5639" spans="35:37" x14ac:dyDescent="0.3">
      <c r="AI5639" s="32">
        <f t="shared" si="126"/>
        <v>45526.833333319664</v>
      </c>
      <c r="AJ5639" s="33">
        <v>195</v>
      </c>
      <c r="AK5639" s="33">
        <f>MIN(CalcoliFV!$AN$7,CalcoliFV!$AO$7+MAX(0,180-AJ5639)+4)</f>
        <v>74</v>
      </c>
    </row>
    <row r="5640" spans="35:37" x14ac:dyDescent="0.3">
      <c r="AI5640" s="32">
        <f t="shared" si="126"/>
        <v>45526.874999986328</v>
      </c>
      <c r="AJ5640" s="33">
        <v>146.00901999999999</v>
      </c>
      <c r="AK5640" s="33">
        <f>MIN(CalcoliFV!$AN$7,CalcoliFV!$AO$7+MAX(0,180-AJ5640)+4)</f>
        <v>107.99098000000001</v>
      </c>
    </row>
    <row r="5641" spans="35:37" x14ac:dyDescent="0.3">
      <c r="AI5641" s="32">
        <f t="shared" si="126"/>
        <v>45526.916666652993</v>
      </c>
      <c r="AJ5641" s="33">
        <v>123.03</v>
      </c>
      <c r="AK5641" s="33">
        <f>MIN(CalcoliFV!$AN$7,CalcoliFV!$AO$7+MAX(0,180-AJ5641)+4)</f>
        <v>110</v>
      </c>
    </row>
    <row r="5642" spans="35:37" x14ac:dyDescent="0.3">
      <c r="AI5642" s="32">
        <f t="shared" si="126"/>
        <v>45526.958333319657</v>
      </c>
      <c r="AJ5642" s="33">
        <v>120</v>
      </c>
      <c r="AK5642" s="33">
        <f>MIN(CalcoliFV!$AN$7,CalcoliFV!$AO$7+MAX(0,180-AJ5642)+4)</f>
        <v>110</v>
      </c>
    </row>
    <row r="5643" spans="35:37" x14ac:dyDescent="0.3">
      <c r="AI5643" s="32">
        <f t="shared" si="126"/>
        <v>45526.999999986321</v>
      </c>
      <c r="AJ5643" s="33">
        <v>122.17296</v>
      </c>
      <c r="AK5643" s="33">
        <f>MIN(CalcoliFV!$AN$7,CalcoliFV!$AO$7+MAX(0,180-AJ5643)+4)</f>
        <v>110</v>
      </c>
    </row>
    <row r="5644" spans="35:37" x14ac:dyDescent="0.3">
      <c r="AI5644" s="32">
        <f t="shared" si="126"/>
        <v>45527.041666652985</v>
      </c>
      <c r="AJ5644" s="33">
        <v>118</v>
      </c>
      <c r="AK5644" s="33">
        <f>MIN(CalcoliFV!$AN$7,CalcoliFV!$AO$7+MAX(0,180-AJ5644)+4)</f>
        <v>110</v>
      </c>
    </row>
    <row r="5645" spans="35:37" x14ac:dyDescent="0.3">
      <c r="AI5645" s="32">
        <f t="shared" si="126"/>
        <v>45527.08333331965</v>
      </c>
      <c r="AJ5645" s="33">
        <v>115.5</v>
      </c>
      <c r="AK5645" s="33">
        <f>MIN(CalcoliFV!$AN$7,CalcoliFV!$AO$7+MAX(0,180-AJ5645)+4)</f>
        <v>110</v>
      </c>
    </row>
    <row r="5646" spans="35:37" x14ac:dyDescent="0.3">
      <c r="AI5646" s="32">
        <f t="shared" si="126"/>
        <v>45527.124999986314</v>
      </c>
      <c r="AJ5646" s="33">
        <v>115</v>
      </c>
      <c r="AK5646" s="33">
        <f>MIN(CalcoliFV!$AN$7,CalcoliFV!$AO$7+MAX(0,180-AJ5646)+4)</f>
        <v>110</v>
      </c>
    </row>
    <row r="5647" spans="35:37" x14ac:dyDescent="0.3">
      <c r="AI5647" s="32">
        <f t="shared" si="126"/>
        <v>45527.166666652978</v>
      </c>
      <c r="AJ5647" s="33">
        <v>115.77</v>
      </c>
      <c r="AK5647" s="33">
        <f>MIN(CalcoliFV!$AN$7,CalcoliFV!$AO$7+MAX(0,180-AJ5647)+4)</f>
        <v>110</v>
      </c>
    </row>
    <row r="5648" spans="35:37" x14ac:dyDescent="0.3">
      <c r="AI5648" s="32">
        <f t="shared" si="126"/>
        <v>45527.208333319642</v>
      </c>
      <c r="AJ5648" s="33">
        <v>115.99999</v>
      </c>
      <c r="AK5648" s="33">
        <f>MIN(CalcoliFV!$AN$7,CalcoliFV!$AO$7+MAX(0,180-AJ5648)+4)</f>
        <v>110</v>
      </c>
    </row>
    <row r="5649" spans="35:37" x14ac:dyDescent="0.3">
      <c r="AI5649" s="32">
        <f t="shared" si="126"/>
        <v>45527.249999986307</v>
      </c>
      <c r="AJ5649" s="33">
        <v>137.93</v>
      </c>
      <c r="AK5649" s="33">
        <f>MIN(CalcoliFV!$AN$7,CalcoliFV!$AO$7+MAX(0,180-AJ5649)+4)</f>
        <v>110</v>
      </c>
    </row>
    <row r="5650" spans="35:37" x14ac:dyDescent="0.3">
      <c r="AI5650" s="32">
        <f t="shared" si="126"/>
        <v>45527.291666652971</v>
      </c>
      <c r="AJ5650" s="33">
        <v>136</v>
      </c>
      <c r="AK5650" s="33">
        <f>MIN(CalcoliFV!$AN$7,CalcoliFV!$AO$7+MAX(0,180-AJ5650)+4)</f>
        <v>110</v>
      </c>
    </row>
    <row r="5651" spans="35:37" x14ac:dyDescent="0.3">
      <c r="AI5651" s="32">
        <f t="shared" si="126"/>
        <v>45527.333333319635</v>
      </c>
      <c r="AJ5651" s="33">
        <v>130</v>
      </c>
      <c r="AK5651" s="33">
        <f>MIN(CalcoliFV!$AN$7,CalcoliFV!$AO$7+MAX(0,180-AJ5651)+4)</f>
        <v>110</v>
      </c>
    </row>
    <row r="5652" spans="35:37" x14ac:dyDescent="0.3">
      <c r="AI5652" s="32">
        <f t="shared" si="126"/>
        <v>45527.374999986299</v>
      </c>
      <c r="AJ5652" s="33">
        <v>121</v>
      </c>
      <c r="AK5652" s="33">
        <f>MIN(CalcoliFV!$AN$7,CalcoliFV!$AO$7+MAX(0,180-AJ5652)+4)</f>
        <v>110</v>
      </c>
    </row>
    <row r="5653" spans="35:37" x14ac:dyDescent="0.3">
      <c r="AI5653" s="32">
        <f t="shared" si="126"/>
        <v>45527.416666652964</v>
      </c>
      <c r="AJ5653" s="33">
        <v>109.63</v>
      </c>
      <c r="AK5653" s="33">
        <f>MIN(CalcoliFV!$AN$7,CalcoliFV!$AO$7+MAX(0,180-AJ5653)+4)</f>
        <v>110</v>
      </c>
    </row>
    <row r="5654" spans="35:37" x14ac:dyDescent="0.3">
      <c r="AI5654" s="32">
        <f t="shared" si="126"/>
        <v>45527.458333319628</v>
      </c>
      <c r="AJ5654" s="33">
        <v>105.25</v>
      </c>
      <c r="AK5654" s="33">
        <f>MIN(CalcoliFV!$AN$7,CalcoliFV!$AO$7+MAX(0,180-AJ5654)+4)</f>
        <v>110</v>
      </c>
    </row>
    <row r="5655" spans="35:37" x14ac:dyDescent="0.3">
      <c r="AI5655" s="32">
        <f t="shared" si="126"/>
        <v>45527.499999986292</v>
      </c>
      <c r="AJ5655" s="33">
        <v>105</v>
      </c>
      <c r="AK5655" s="33">
        <f>MIN(CalcoliFV!$AN$7,CalcoliFV!$AO$7+MAX(0,180-AJ5655)+4)</f>
        <v>110</v>
      </c>
    </row>
    <row r="5656" spans="35:37" x14ac:dyDescent="0.3">
      <c r="AI5656" s="32">
        <f t="shared" si="126"/>
        <v>45527.541666652956</v>
      </c>
      <c r="AJ5656" s="33">
        <v>104.69</v>
      </c>
      <c r="AK5656" s="33">
        <f>MIN(CalcoliFV!$AN$7,CalcoliFV!$AO$7+MAX(0,180-AJ5656)+4)</f>
        <v>110</v>
      </c>
    </row>
    <row r="5657" spans="35:37" x14ac:dyDescent="0.3">
      <c r="AI5657" s="32">
        <f t="shared" si="126"/>
        <v>45527.583333319621</v>
      </c>
      <c r="AJ5657" s="33">
        <v>108</v>
      </c>
      <c r="AK5657" s="33">
        <f>MIN(CalcoliFV!$AN$7,CalcoliFV!$AO$7+MAX(0,180-AJ5657)+4)</f>
        <v>110</v>
      </c>
    </row>
    <row r="5658" spans="35:37" x14ac:dyDescent="0.3">
      <c r="AI5658" s="32">
        <f t="shared" si="126"/>
        <v>45527.624999986285</v>
      </c>
      <c r="AJ5658" s="33">
        <v>114.7</v>
      </c>
      <c r="AK5658" s="33">
        <f>MIN(CalcoliFV!$AN$7,CalcoliFV!$AO$7+MAX(0,180-AJ5658)+4)</f>
        <v>110</v>
      </c>
    </row>
    <row r="5659" spans="35:37" x14ac:dyDescent="0.3">
      <c r="AI5659" s="32">
        <f t="shared" si="126"/>
        <v>45527.666666652949</v>
      </c>
      <c r="AJ5659" s="33">
        <v>121.68</v>
      </c>
      <c r="AK5659" s="33">
        <f>MIN(CalcoliFV!$AN$7,CalcoliFV!$AO$7+MAX(0,180-AJ5659)+4)</f>
        <v>110</v>
      </c>
    </row>
    <row r="5660" spans="35:37" x14ac:dyDescent="0.3">
      <c r="AI5660" s="32">
        <f t="shared" si="126"/>
        <v>45527.708333319613</v>
      </c>
      <c r="AJ5660" s="33">
        <v>131.41</v>
      </c>
      <c r="AK5660" s="33">
        <f>MIN(CalcoliFV!$AN$7,CalcoliFV!$AO$7+MAX(0,180-AJ5660)+4)</f>
        <v>110</v>
      </c>
    </row>
    <row r="5661" spans="35:37" x14ac:dyDescent="0.3">
      <c r="AI5661" s="32">
        <f t="shared" si="126"/>
        <v>45527.749999986278</v>
      </c>
      <c r="AJ5661" s="33">
        <v>160</v>
      </c>
      <c r="AK5661" s="33">
        <f>MIN(CalcoliFV!$AN$7,CalcoliFV!$AO$7+MAX(0,180-AJ5661)+4)</f>
        <v>94</v>
      </c>
    </row>
    <row r="5662" spans="35:37" x14ac:dyDescent="0.3">
      <c r="AI5662" s="32">
        <f t="shared" si="126"/>
        <v>45527.791666652942</v>
      </c>
      <c r="AJ5662" s="33">
        <v>213.1</v>
      </c>
      <c r="AK5662" s="33">
        <f>MIN(CalcoliFV!$AN$7,CalcoliFV!$AO$7+MAX(0,180-AJ5662)+4)</f>
        <v>74</v>
      </c>
    </row>
    <row r="5663" spans="35:37" x14ac:dyDescent="0.3">
      <c r="AI5663" s="32">
        <f t="shared" si="126"/>
        <v>45527.833333319606</v>
      </c>
      <c r="AJ5663" s="33">
        <v>234</v>
      </c>
      <c r="AK5663" s="33">
        <f>MIN(CalcoliFV!$AN$7,CalcoliFV!$AO$7+MAX(0,180-AJ5663)+4)</f>
        <v>74</v>
      </c>
    </row>
    <row r="5664" spans="35:37" x14ac:dyDescent="0.3">
      <c r="AI5664" s="32">
        <f t="shared" si="126"/>
        <v>45527.87499998627</v>
      </c>
      <c r="AJ5664" s="33">
        <v>166.00370000000001</v>
      </c>
      <c r="AK5664" s="33">
        <f>MIN(CalcoliFV!$AN$7,CalcoliFV!$AO$7+MAX(0,180-AJ5664)+4)</f>
        <v>87.996299999999991</v>
      </c>
    </row>
    <row r="5665" spans="35:37" x14ac:dyDescent="0.3">
      <c r="AI5665" s="32">
        <f t="shared" si="126"/>
        <v>45527.916666652935</v>
      </c>
      <c r="AJ5665" s="33">
        <v>137</v>
      </c>
      <c r="AK5665" s="33">
        <f>MIN(CalcoliFV!$AN$7,CalcoliFV!$AO$7+MAX(0,180-AJ5665)+4)</f>
        <v>110</v>
      </c>
    </row>
    <row r="5666" spans="35:37" x14ac:dyDescent="0.3">
      <c r="AI5666" s="32">
        <f t="shared" si="126"/>
        <v>45527.958333319599</v>
      </c>
      <c r="AJ5666" s="33">
        <v>131.6</v>
      </c>
      <c r="AK5666" s="33">
        <f>MIN(CalcoliFV!$AN$7,CalcoliFV!$AO$7+MAX(0,180-AJ5666)+4)</f>
        <v>110</v>
      </c>
    </row>
    <row r="5667" spans="35:37" x14ac:dyDescent="0.3">
      <c r="AI5667" s="32">
        <f t="shared" si="126"/>
        <v>45527.999999986263</v>
      </c>
      <c r="AJ5667" s="33">
        <v>132.16999999999999</v>
      </c>
      <c r="AK5667" s="33">
        <f>MIN(CalcoliFV!$AN$7,CalcoliFV!$AO$7+MAX(0,180-AJ5667)+4)</f>
        <v>110</v>
      </c>
    </row>
    <row r="5668" spans="35:37" x14ac:dyDescent="0.3">
      <c r="AI5668" s="32">
        <f t="shared" si="126"/>
        <v>45528.041666652927</v>
      </c>
      <c r="AJ5668" s="33">
        <v>129.65</v>
      </c>
      <c r="AK5668" s="33">
        <f>MIN(CalcoliFV!$AN$7,CalcoliFV!$AO$7+MAX(0,180-AJ5668)+4)</f>
        <v>110</v>
      </c>
    </row>
    <row r="5669" spans="35:37" x14ac:dyDescent="0.3">
      <c r="AI5669" s="32">
        <f t="shared" si="126"/>
        <v>45528.083333319591</v>
      </c>
      <c r="AJ5669" s="33">
        <v>123.96</v>
      </c>
      <c r="AK5669" s="33">
        <f>MIN(CalcoliFV!$AN$7,CalcoliFV!$AO$7+MAX(0,180-AJ5669)+4)</f>
        <v>110</v>
      </c>
    </row>
    <row r="5670" spans="35:37" x14ac:dyDescent="0.3">
      <c r="AI5670" s="32">
        <f t="shared" si="126"/>
        <v>45528.124999986256</v>
      </c>
      <c r="AJ5670" s="33">
        <v>116.5</v>
      </c>
      <c r="AK5670" s="33">
        <f>MIN(CalcoliFV!$AN$7,CalcoliFV!$AO$7+MAX(0,180-AJ5670)+4)</f>
        <v>110</v>
      </c>
    </row>
    <row r="5671" spans="35:37" x14ac:dyDescent="0.3">
      <c r="AI5671" s="32">
        <f t="shared" si="126"/>
        <v>45528.16666665292</v>
      </c>
      <c r="AJ5671" s="33">
        <v>116.5</v>
      </c>
      <c r="AK5671" s="33">
        <f>MIN(CalcoliFV!$AN$7,CalcoliFV!$AO$7+MAX(0,180-AJ5671)+4)</f>
        <v>110</v>
      </c>
    </row>
    <row r="5672" spans="35:37" x14ac:dyDescent="0.3">
      <c r="AI5672" s="32">
        <f t="shared" si="126"/>
        <v>45528.208333319584</v>
      </c>
      <c r="AJ5672" s="33">
        <v>118</v>
      </c>
      <c r="AK5672" s="33">
        <f>MIN(CalcoliFV!$AN$7,CalcoliFV!$AO$7+MAX(0,180-AJ5672)+4)</f>
        <v>110</v>
      </c>
    </row>
    <row r="5673" spans="35:37" x14ac:dyDescent="0.3">
      <c r="AI5673" s="32">
        <f t="shared" si="126"/>
        <v>45528.249999986248</v>
      </c>
      <c r="AJ5673" s="33">
        <v>120</v>
      </c>
      <c r="AK5673" s="33">
        <f>MIN(CalcoliFV!$AN$7,CalcoliFV!$AO$7+MAX(0,180-AJ5673)+4)</f>
        <v>110</v>
      </c>
    </row>
    <row r="5674" spans="35:37" x14ac:dyDescent="0.3">
      <c r="AI5674" s="32">
        <f t="shared" si="126"/>
        <v>45528.291666652913</v>
      </c>
      <c r="AJ5674" s="33">
        <v>120</v>
      </c>
      <c r="AK5674" s="33">
        <f>MIN(CalcoliFV!$AN$7,CalcoliFV!$AO$7+MAX(0,180-AJ5674)+4)</f>
        <v>110</v>
      </c>
    </row>
    <row r="5675" spans="35:37" x14ac:dyDescent="0.3">
      <c r="AI5675" s="32">
        <f t="shared" si="126"/>
        <v>45528.333333319577</v>
      </c>
      <c r="AJ5675" s="33">
        <v>110.65</v>
      </c>
      <c r="AK5675" s="33">
        <f>MIN(CalcoliFV!$AN$7,CalcoliFV!$AO$7+MAX(0,180-AJ5675)+4)</f>
        <v>110</v>
      </c>
    </row>
    <row r="5676" spans="35:37" x14ac:dyDescent="0.3">
      <c r="AI5676" s="32">
        <f t="shared" si="126"/>
        <v>45528.374999986241</v>
      </c>
      <c r="AJ5676" s="33">
        <v>105.45</v>
      </c>
      <c r="AK5676" s="33">
        <f>MIN(CalcoliFV!$AN$7,CalcoliFV!$AO$7+MAX(0,180-AJ5676)+4)</f>
        <v>110</v>
      </c>
    </row>
    <row r="5677" spans="35:37" x14ac:dyDescent="0.3">
      <c r="AI5677" s="32">
        <f t="shared" si="126"/>
        <v>45528.416666652905</v>
      </c>
      <c r="AJ5677" s="33">
        <v>105.15</v>
      </c>
      <c r="AK5677" s="33">
        <f>MIN(CalcoliFV!$AN$7,CalcoliFV!$AO$7+MAX(0,180-AJ5677)+4)</f>
        <v>110</v>
      </c>
    </row>
    <row r="5678" spans="35:37" x14ac:dyDescent="0.3">
      <c r="AI5678" s="32">
        <f t="shared" si="126"/>
        <v>45528.45833331957</v>
      </c>
      <c r="AJ5678" s="33">
        <v>105.39</v>
      </c>
      <c r="AK5678" s="33">
        <f>MIN(CalcoliFV!$AN$7,CalcoliFV!$AO$7+MAX(0,180-AJ5678)+4)</f>
        <v>110</v>
      </c>
    </row>
    <row r="5679" spans="35:37" x14ac:dyDescent="0.3">
      <c r="AI5679" s="32">
        <f t="shared" si="126"/>
        <v>45528.499999986234</v>
      </c>
      <c r="AJ5679" s="33">
        <v>109.5</v>
      </c>
      <c r="AK5679" s="33">
        <f>MIN(CalcoliFV!$AN$7,CalcoliFV!$AO$7+MAX(0,180-AJ5679)+4)</f>
        <v>110</v>
      </c>
    </row>
    <row r="5680" spans="35:37" x14ac:dyDescent="0.3">
      <c r="AI5680" s="32">
        <f t="shared" si="126"/>
        <v>45528.541666652898</v>
      </c>
      <c r="AJ5680" s="33">
        <v>104.93</v>
      </c>
      <c r="AK5680" s="33">
        <f>MIN(CalcoliFV!$AN$7,CalcoliFV!$AO$7+MAX(0,180-AJ5680)+4)</f>
        <v>110</v>
      </c>
    </row>
    <row r="5681" spans="35:37" x14ac:dyDescent="0.3">
      <c r="AI5681" s="32">
        <f t="shared" si="126"/>
        <v>45528.583333319562</v>
      </c>
      <c r="AJ5681" s="33">
        <v>98</v>
      </c>
      <c r="AK5681" s="33">
        <f>MIN(CalcoliFV!$AN$7,CalcoliFV!$AO$7+MAX(0,180-AJ5681)+4)</f>
        <v>110</v>
      </c>
    </row>
    <row r="5682" spans="35:37" x14ac:dyDescent="0.3">
      <c r="AI5682" s="32">
        <f t="shared" si="126"/>
        <v>45528.624999986227</v>
      </c>
      <c r="AJ5682" s="33">
        <v>98.76</v>
      </c>
      <c r="AK5682" s="33">
        <f>MIN(CalcoliFV!$AN$7,CalcoliFV!$AO$7+MAX(0,180-AJ5682)+4)</f>
        <v>110</v>
      </c>
    </row>
    <row r="5683" spans="35:37" x14ac:dyDescent="0.3">
      <c r="AI5683" s="32">
        <f t="shared" si="126"/>
        <v>45528.666666652891</v>
      </c>
      <c r="AJ5683" s="33">
        <v>109.9</v>
      </c>
      <c r="AK5683" s="33">
        <f>MIN(CalcoliFV!$AN$7,CalcoliFV!$AO$7+MAX(0,180-AJ5683)+4)</f>
        <v>110</v>
      </c>
    </row>
    <row r="5684" spans="35:37" x14ac:dyDescent="0.3">
      <c r="AI5684" s="32">
        <f t="shared" si="126"/>
        <v>45528.708333319555</v>
      </c>
      <c r="AJ5684" s="33">
        <v>122.66</v>
      </c>
      <c r="AK5684" s="33">
        <f>MIN(CalcoliFV!$AN$7,CalcoliFV!$AO$7+MAX(0,180-AJ5684)+4)</f>
        <v>110</v>
      </c>
    </row>
    <row r="5685" spans="35:37" x14ac:dyDescent="0.3">
      <c r="AI5685" s="32">
        <f t="shared" si="126"/>
        <v>45528.749999986219</v>
      </c>
      <c r="AJ5685" s="33">
        <v>140</v>
      </c>
      <c r="AK5685" s="33">
        <f>MIN(CalcoliFV!$AN$7,CalcoliFV!$AO$7+MAX(0,180-AJ5685)+4)</f>
        <v>110</v>
      </c>
    </row>
    <row r="5686" spans="35:37" x14ac:dyDescent="0.3">
      <c r="AI5686" s="32">
        <f t="shared" si="126"/>
        <v>45528.791666652884</v>
      </c>
      <c r="AJ5686" s="33">
        <v>174</v>
      </c>
      <c r="AK5686" s="33">
        <f>MIN(CalcoliFV!$AN$7,CalcoliFV!$AO$7+MAX(0,180-AJ5686)+4)</f>
        <v>80</v>
      </c>
    </row>
    <row r="5687" spans="35:37" x14ac:dyDescent="0.3">
      <c r="AI5687" s="32">
        <f t="shared" si="126"/>
        <v>45528.833333319548</v>
      </c>
      <c r="AJ5687" s="33">
        <v>190</v>
      </c>
      <c r="AK5687" s="33">
        <f>MIN(CalcoliFV!$AN$7,CalcoliFV!$AO$7+MAX(0,180-AJ5687)+4)</f>
        <v>74</v>
      </c>
    </row>
    <row r="5688" spans="35:37" x14ac:dyDescent="0.3">
      <c r="AI5688" s="32">
        <f t="shared" si="126"/>
        <v>45528.874999986212</v>
      </c>
      <c r="AJ5688" s="33">
        <v>144.28</v>
      </c>
      <c r="AK5688" s="33">
        <f>MIN(CalcoliFV!$AN$7,CalcoliFV!$AO$7+MAX(0,180-AJ5688)+4)</f>
        <v>109.72</v>
      </c>
    </row>
    <row r="5689" spans="35:37" x14ac:dyDescent="0.3">
      <c r="AI5689" s="32">
        <f t="shared" si="126"/>
        <v>45528.916666652876</v>
      </c>
      <c r="AJ5689" s="33">
        <v>125</v>
      </c>
      <c r="AK5689" s="33">
        <f>MIN(CalcoliFV!$AN$7,CalcoliFV!$AO$7+MAX(0,180-AJ5689)+4)</f>
        <v>110</v>
      </c>
    </row>
    <row r="5690" spans="35:37" x14ac:dyDescent="0.3">
      <c r="AI5690" s="32">
        <f t="shared" si="126"/>
        <v>45528.958333319541</v>
      </c>
      <c r="AJ5690" s="33">
        <v>120.56</v>
      </c>
      <c r="AK5690" s="33">
        <f>MIN(CalcoliFV!$AN$7,CalcoliFV!$AO$7+MAX(0,180-AJ5690)+4)</f>
        <v>110</v>
      </c>
    </row>
    <row r="5691" spans="35:37" x14ac:dyDescent="0.3">
      <c r="AI5691" s="32">
        <f t="shared" si="126"/>
        <v>45528.999999986205</v>
      </c>
      <c r="AJ5691" s="33">
        <v>130</v>
      </c>
      <c r="AK5691" s="33">
        <f>MIN(CalcoliFV!$AN$7,CalcoliFV!$AO$7+MAX(0,180-AJ5691)+4)</f>
        <v>110</v>
      </c>
    </row>
    <row r="5692" spans="35:37" x14ac:dyDescent="0.3">
      <c r="AI5692" s="32">
        <f t="shared" si="126"/>
        <v>45529.041666652869</v>
      </c>
      <c r="AJ5692" s="33">
        <v>120.37</v>
      </c>
      <c r="AK5692" s="33">
        <f>MIN(CalcoliFV!$AN$7,CalcoliFV!$AO$7+MAX(0,180-AJ5692)+4)</f>
        <v>110</v>
      </c>
    </row>
    <row r="5693" spans="35:37" x14ac:dyDescent="0.3">
      <c r="AI5693" s="32">
        <f t="shared" si="126"/>
        <v>45529.083333319533</v>
      </c>
      <c r="AJ5693" s="33">
        <v>124.46</v>
      </c>
      <c r="AK5693" s="33">
        <f>MIN(CalcoliFV!$AN$7,CalcoliFV!$AO$7+MAX(0,180-AJ5693)+4)</f>
        <v>110</v>
      </c>
    </row>
    <row r="5694" spans="35:37" x14ac:dyDescent="0.3">
      <c r="AI5694" s="32">
        <f t="shared" si="126"/>
        <v>45529.124999986198</v>
      </c>
      <c r="AJ5694" s="33">
        <v>120</v>
      </c>
      <c r="AK5694" s="33">
        <f>MIN(CalcoliFV!$AN$7,CalcoliFV!$AO$7+MAX(0,180-AJ5694)+4)</f>
        <v>110</v>
      </c>
    </row>
    <row r="5695" spans="35:37" x14ac:dyDescent="0.3">
      <c r="AI5695" s="32">
        <f t="shared" si="126"/>
        <v>45529.166666652862</v>
      </c>
      <c r="AJ5695" s="33">
        <v>120</v>
      </c>
      <c r="AK5695" s="33">
        <f>MIN(CalcoliFV!$AN$7,CalcoliFV!$AO$7+MAX(0,180-AJ5695)+4)</f>
        <v>110</v>
      </c>
    </row>
    <row r="5696" spans="35:37" x14ac:dyDescent="0.3">
      <c r="AI5696" s="32">
        <f t="shared" si="126"/>
        <v>45529.208333319526</v>
      </c>
      <c r="AJ5696" s="33">
        <v>116.2</v>
      </c>
      <c r="AK5696" s="33">
        <f>MIN(CalcoliFV!$AN$7,CalcoliFV!$AO$7+MAX(0,180-AJ5696)+4)</f>
        <v>110</v>
      </c>
    </row>
    <row r="5697" spans="35:37" x14ac:dyDescent="0.3">
      <c r="AI5697" s="32">
        <f t="shared" si="126"/>
        <v>45529.24999998619</v>
      </c>
      <c r="AJ5697" s="33">
        <v>115</v>
      </c>
      <c r="AK5697" s="33">
        <f>MIN(CalcoliFV!$AN$7,CalcoliFV!$AO$7+MAX(0,180-AJ5697)+4)</f>
        <v>110</v>
      </c>
    </row>
    <row r="5698" spans="35:37" x14ac:dyDescent="0.3">
      <c r="AI5698" s="32">
        <f t="shared" si="126"/>
        <v>45529.291666652854</v>
      </c>
      <c r="AJ5698" s="33">
        <v>115</v>
      </c>
      <c r="AK5698" s="33">
        <f>MIN(CalcoliFV!$AN$7,CalcoliFV!$AO$7+MAX(0,180-AJ5698)+4)</f>
        <v>110</v>
      </c>
    </row>
    <row r="5699" spans="35:37" x14ac:dyDescent="0.3">
      <c r="AI5699" s="32">
        <f t="shared" si="126"/>
        <v>45529.333333319519</v>
      </c>
      <c r="AJ5699" s="33">
        <v>110.5</v>
      </c>
      <c r="AK5699" s="33">
        <f>MIN(CalcoliFV!$AN$7,CalcoliFV!$AO$7+MAX(0,180-AJ5699)+4)</f>
        <v>110</v>
      </c>
    </row>
    <row r="5700" spans="35:37" x14ac:dyDescent="0.3">
      <c r="AI5700" s="32">
        <f t="shared" si="126"/>
        <v>45529.374999986183</v>
      </c>
      <c r="AJ5700" s="33">
        <v>110.65</v>
      </c>
      <c r="AK5700" s="33">
        <f>MIN(CalcoliFV!$AN$7,CalcoliFV!$AO$7+MAX(0,180-AJ5700)+4)</f>
        <v>110</v>
      </c>
    </row>
    <row r="5701" spans="35:37" x14ac:dyDescent="0.3">
      <c r="AI5701" s="32">
        <f t="shared" ref="AI5701:AI5764" si="127">AI5700+1/24</f>
        <v>45529.416666652847</v>
      </c>
      <c r="AJ5701" s="33">
        <v>110.5</v>
      </c>
      <c r="AK5701" s="33">
        <f>MIN(CalcoliFV!$AN$7,CalcoliFV!$AO$7+MAX(0,180-AJ5701)+4)</f>
        <v>110</v>
      </c>
    </row>
    <row r="5702" spans="35:37" x14ac:dyDescent="0.3">
      <c r="AI5702" s="32">
        <f t="shared" si="127"/>
        <v>45529.458333319511</v>
      </c>
      <c r="AJ5702" s="33">
        <v>110.65</v>
      </c>
      <c r="AK5702" s="33">
        <f>MIN(CalcoliFV!$AN$7,CalcoliFV!$AO$7+MAX(0,180-AJ5702)+4)</f>
        <v>110</v>
      </c>
    </row>
    <row r="5703" spans="35:37" x14ac:dyDescent="0.3">
      <c r="AI5703" s="32">
        <f t="shared" si="127"/>
        <v>45529.499999986176</v>
      </c>
      <c r="AJ5703" s="33">
        <v>115</v>
      </c>
      <c r="AK5703" s="33">
        <f>MIN(CalcoliFV!$AN$7,CalcoliFV!$AO$7+MAX(0,180-AJ5703)+4)</f>
        <v>110</v>
      </c>
    </row>
    <row r="5704" spans="35:37" x14ac:dyDescent="0.3">
      <c r="AI5704" s="32">
        <f t="shared" si="127"/>
        <v>45529.54166665284</v>
      </c>
      <c r="AJ5704" s="33">
        <v>111</v>
      </c>
      <c r="AK5704" s="33">
        <f>MIN(CalcoliFV!$AN$7,CalcoliFV!$AO$7+MAX(0,180-AJ5704)+4)</f>
        <v>110</v>
      </c>
    </row>
    <row r="5705" spans="35:37" x14ac:dyDescent="0.3">
      <c r="AI5705" s="32">
        <f t="shared" si="127"/>
        <v>45529.583333319504</v>
      </c>
      <c r="AJ5705" s="33">
        <v>112</v>
      </c>
      <c r="AK5705" s="33">
        <f>MIN(CalcoliFV!$AN$7,CalcoliFV!$AO$7+MAX(0,180-AJ5705)+4)</f>
        <v>110</v>
      </c>
    </row>
    <row r="5706" spans="35:37" x14ac:dyDescent="0.3">
      <c r="AI5706" s="32">
        <f t="shared" si="127"/>
        <v>45529.624999986168</v>
      </c>
      <c r="AJ5706" s="33">
        <v>110.52</v>
      </c>
      <c r="AK5706" s="33">
        <f>MIN(CalcoliFV!$AN$7,CalcoliFV!$AO$7+MAX(0,180-AJ5706)+4)</f>
        <v>110</v>
      </c>
    </row>
    <row r="5707" spans="35:37" x14ac:dyDescent="0.3">
      <c r="AI5707" s="32">
        <f t="shared" si="127"/>
        <v>45529.666666652833</v>
      </c>
      <c r="AJ5707" s="33">
        <v>110.65</v>
      </c>
      <c r="AK5707" s="33">
        <f>MIN(CalcoliFV!$AN$7,CalcoliFV!$AO$7+MAX(0,180-AJ5707)+4)</f>
        <v>110</v>
      </c>
    </row>
    <row r="5708" spans="35:37" x14ac:dyDescent="0.3">
      <c r="AI5708" s="32">
        <f t="shared" si="127"/>
        <v>45529.708333319497</v>
      </c>
      <c r="AJ5708" s="33">
        <v>119.99</v>
      </c>
      <c r="AK5708" s="33">
        <f>MIN(CalcoliFV!$AN$7,CalcoliFV!$AO$7+MAX(0,180-AJ5708)+4)</f>
        <v>110</v>
      </c>
    </row>
    <row r="5709" spans="35:37" x14ac:dyDescent="0.3">
      <c r="AI5709" s="32">
        <f t="shared" si="127"/>
        <v>45529.749999986161</v>
      </c>
      <c r="AJ5709" s="33">
        <v>135.41999999999999</v>
      </c>
      <c r="AK5709" s="33">
        <f>MIN(CalcoliFV!$AN$7,CalcoliFV!$AO$7+MAX(0,180-AJ5709)+4)</f>
        <v>110</v>
      </c>
    </row>
    <row r="5710" spans="35:37" x14ac:dyDescent="0.3">
      <c r="AI5710" s="32">
        <f t="shared" si="127"/>
        <v>45529.791666652825</v>
      </c>
      <c r="AJ5710" s="33">
        <v>175.22</v>
      </c>
      <c r="AK5710" s="33">
        <f>MIN(CalcoliFV!$AN$7,CalcoliFV!$AO$7+MAX(0,180-AJ5710)+4)</f>
        <v>78.78</v>
      </c>
    </row>
    <row r="5711" spans="35:37" x14ac:dyDescent="0.3">
      <c r="AI5711" s="32">
        <f t="shared" si="127"/>
        <v>45529.83333331949</v>
      </c>
      <c r="AJ5711" s="33">
        <v>202.8</v>
      </c>
      <c r="AK5711" s="33">
        <f>MIN(CalcoliFV!$AN$7,CalcoliFV!$AO$7+MAX(0,180-AJ5711)+4)</f>
        <v>74</v>
      </c>
    </row>
    <row r="5712" spans="35:37" x14ac:dyDescent="0.3">
      <c r="AI5712" s="32">
        <f t="shared" si="127"/>
        <v>45529.874999986154</v>
      </c>
      <c r="AJ5712" s="33">
        <v>173.64</v>
      </c>
      <c r="AK5712" s="33">
        <f>MIN(CalcoliFV!$AN$7,CalcoliFV!$AO$7+MAX(0,180-AJ5712)+4)</f>
        <v>80.360000000000014</v>
      </c>
    </row>
    <row r="5713" spans="35:37" x14ac:dyDescent="0.3">
      <c r="AI5713" s="32">
        <f t="shared" si="127"/>
        <v>45529.916666652818</v>
      </c>
      <c r="AJ5713" s="33">
        <v>145</v>
      </c>
      <c r="AK5713" s="33">
        <f>MIN(CalcoliFV!$AN$7,CalcoliFV!$AO$7+MAX(0,180-AJ5713)+4)</f>
        <v>109</v>
      </c>
    </row>
    <row r="5714" spans="35:37" x14ac:dyDescent="0.3">
      <c r="AI5714" s="32">
        <f t="shared" si="127"/>
        <v>45529.958333319482</v>
      </c>
      <c r="AJ5714" s="33">
        <v>125</v>
      </c>
      <c r="AK5714" s="33">
        <f>MIN(CalcoliFV!$AN$7,CalcoliFV!$AO$7+MAX(0,180-AJ5714)+4)</f>
        <v>110</v>
      </c>
    </row>
    <row r="5715" spans="35:37" x14ac:dyDescent="0.3">
      <c r="AI5715" s="32">
        <f t="shared" si="127"/>
        <v>45529.999999986147</v>
      </c>
      <c r="AJ5715" s="33">
        <v>115</v>
      </c>
      <c r="AK5715" s="33">
        <f>MIN(CalcoliFV!$AN$7,CalcoliFV!$AO$7+MAX(0,180-AJ5715)+4)</f>
        <v>110</v>
      </c>
    </row>
    <row r="5716" spans="35:37" x14ac:dyDescent="0.3">
      <c r="AI5716" s="32">
        <f t="shared" si="127"/>
        <v>45530.041666652811</v>
      </c>
      <c r="AJ5716" s="33">
        <v>111.57</v>
      </c>
      <c r="AK5716" s="33">
        <f>MIN(CalcoliFV!$AN$7,CalcoliFV!$AO$7+MAX(0,180-AJ5716)+4)</f>
        <v>110</v>
      </c>
    </row>
    <row r="5717" spans="35:37" x14ac:dyDescent="0.3">
      <c r="AI5717" s="32">
        <f t="shared" si="127"/>
        <v>45530.083333319475</v>
      </c>
      <c r="AJ5717" s="33">
        <v>110.2</v>
      </c>
      <c r="AK5717" s="33">
        <f>MIN(CalcoliFV!$AN$7,CalcoliFV!$AO$7+MAX(0,180-AJ5717)+4)</f>
        <v>110</v>
      </c>
    </row>
    <row r="5718" spans="35:37" x14ac:dyDescent="0.3">
      <c r="AI5718" s="32">
        <f t="shared" si="127"/>
        <v>45530.124999986139</v>
      </c>
      <c r="AJ5718" s="33">
        <v>109.95</v>
      </c>
      <c r="AK5718" s="33">
        <f>MIN(CalcoliFV!$AN$7,CalcoliFV!$AO$7+MAX(0,180-AJ5718)+4)</f>
        <v>110</v>
      </c>
    </row>
    <row r="5719" spans="35:37" x14ac:dyDescent="0.3">
      <c r="AI5719" s="32">
        <f t="shared" si="127"/>
        <v>45530.166666652804</v>
      </c>
      <c r="AJ5719" s="33">
        <v>108.12</v>
      </c>
      <c r="AK5719" s="33">
        <f>MIN(CalcoliFV!$AN$7,CalcoliFV!$AO$7+MAX(0,180-AJ5719)+4)</f>
        <v>110</v>
      </c>
    </row>
    <row r="5720" spans="35:37" x14ac:dyDescent="0.3">
      <c r="AI5720" s="32">
        <f t="shared" si="127"/>
        <v>45530.208333319468</v>
      </c>
      <c r="AJ5720" s="33">
        <v>114.99</v>
      </c>
      <c r="AK5720" s="33">
        <f>MIN(CalcoliFV!$AN$7,CalcoliFV!$AO$7+MAX(0,180-AJ5720)+4)</f>
        <v>110</v>
      </c>
    </row>
    <row r="5721" spans="35:37" x14ac:dyDescent="0.3">
      <c r="AI5721" s="32">
        <f t="shared" si="127"/>
        <v>45530.249999986132</v>
      </c>
      <c r="AJ5721" s="33">
        <v>126</v>
      </c>
      <c r="AK5721" s="33">
        <f>MIN(CalcoliFV!$AN$7,CalcoliFV!$AO$7+MAX(0,180-AJ5721)+4)</f>
        <v>110</v>
      </c>
    </row>
    <row r="5722" spans="35:37" x14ac:dyDescent="0.3">
      <c r="AI5722" s="32">
        <f t="shared" si="127"/>
        <v>45530.291666652796</v>
      </c>
      <c r="AJ5722" s="33">
        <v>141.72</v>
      </c>
      <c r="AK5722" s="33">
        <f>MIN(CalcoliFV!$AN$7,CalcoliFV!$AO$7+MAX(0,180-AJ5722)+4)</f>
        <v>110</v>
      </c>
    </row>
    <row r="5723" spans="35:37" x14ac:dyDescent="0.3">
      <c r="AI5723" s="32">
        <f t="shared" si="127"/>
        <v>45530.333333319461</v>
      </c>
      <c r="AJ5723" s="33">
        <v>137.99</v>
      </c>
      <c r="AK5723" s="33">
        <f>MIN(CalcoliFV!$AN$7,CalcoliFV!$AO$7+MAX(0,180-AJ5723)+4)</f>
        <v>110</v>
      </c>
    </row>
    <row r="5724" spans="35:37" x14ac:dyDescent="0.3">
      <c r="AI5724" s="32">
        <f t="shared" si="127"/>
        <v>45530.374999986125</v>
      </c>
      <c r="AJ5724" s="33">
        <v>125</v>
      </c>
      <c r="AK5724" s="33">
        <f>MIN(CalcoliFV!$AN$7,CalcoliFV!$AO$7+MAX(0,180-AJ5724)+4)</f>
        <v>110</v>
      </c>
    </row>
    <row r="5725" spans="35:37" x14ac:dyDescent="0.3">
      <c r="AI5725" s="32">
        <f t="shared" si="127"/>
        <v>45530.416666652789</v>
      </c>
      <c r="AJ5725" s="33">
        <v>118.83</v>
      </c>
      <c r="AK5725" s="33">
        <f>MIN(CalcoliFV!$AN$7,CalcoliFV!$AO$7+MAX(0,180-AJ5725)+4)</f>
        <v>110</v>
      </c>
    </row>
    <row r="5726" spans="35:37" x14ac:dyDescent="0.3">
      <c r="AI5726" s="32">
        <f t="shared" si="127"/>
        <v>45530.458333319453</v>
      </c>
      <c r="AJ5726" s="33">
        <v>116.73</v>
      </c>
      <c r="AK5726" s="33">
        <f>MIN(CalcoliFV!$AN$7,CalcoliFV!$AO$7+MAX(0,180-AJ5726)+4)</f>
        <v>110</v>
      </c>
    </row>
    <row r="5727" spans="35:37" x14ac:dyDescent="0.3">
      <c r="AI5727" s="32">
        <f t="shared" si="127"/>
        <v>45530.499999986117</v>
      </c>
      <c r="AJ5727" s="33">
        <v>115</v>
      </c>
      <c r="AK5727" s="33">
        <f>MIN(CalcoliFV!$AN$7,CalcoliFV!$AO$7+MAX(0,180-AJ5727)+4)</f>
        <v>110</v>
      </c>
    </row>
    <row r="5728" spans="35:37" x14ac:dyDescent="0.3">
      <c r="AI5728" s="32">
        <f t="shared" si="127"/>
        <v>45530.541666652782</v>
      </c>
      <c r="AJ5728" s="33">
        <v>116</v>
      </c>
      <c r="AK5728" s="33">
        <f>MIN(CalcoliFV!$AN$7,CalcoliFV!$AO$7+MAX(0,180-AJ5728)+4)</f>
        <v>110</v>
      </c>
    </row>
    <row r="5729" spans="35:37" x14ac:dyDescent="0.3">
      <c r="AI5729" s="32">
        <f t="shared" si="127"/>
        <v>45530.583333319446</v>
      </c>
      <c r="AJ5729" s="33">
        <v>117.41</v>
      </c>
      <c r="AK5729" s="33">
        <f>MIN(CalcoliFV!$AN$7,CalcoliFV!$AO$7+MAX(0,180-AJ5729)+4)</f>
        <v>110</v>
      </c>
    </row>
    <row r="5730" spans="35:37" x14ac:dyDescent="0.3">
      <c r="AI5730" s="32">
        <f t="shared" si="127"/>
        <v>45530.62499998611</v>
      </c>
      <c r="AJ5730" s="33">
        <v>122.6</v>
      </c>
      <c r="AK5730" s="33">
        <f>MIN(CalcoliFV!$AN$7,CalcoliFV!$AO$7+MAX(0,180-AJ5730)+4)</f>
        <v>110</v>
      </c>
    </row>
    <row r="5731" spans="35:37" x14ac:dyDescent="0.3">
      <c r="AI5731" s="32">
        <f t="shared" si="127"/>
        <v>45530.666666652774</v>
      </c>
      <c r="AJ5731" s="33">
        <v>130</v>
      </c>
      <c r="AK5731" s="33">
        <f>MIN(CalcoliFV!$AN$7,CalcoliFV!$AO$7+MAX(0,180-AJ5731)+4)</f>
        <v>110</v>
      </c>
    </row>
    <row r="5732" spans="35:37" x14ac:dyDescent="0.3">
      <c r="AI5732" s="32">
        <f t="shared" si="127"/>
        <v>45530.708333319439</v>
      </c>
      <c r="AJ5732" s="33">
        <v>133.01</v>
      </c>
      <c r="AK5732" s="33">
        <f>MIN(CalcoliFV!$AN$7,CalcoliFV!$AO$7+MAX(0,180-AJ5732)+4)</f>
        <v>110</v>
      </c>
    </row>
    <row r="5733" spans="35:37" x14ac:dyDescent="0.3">
      <c r="AI5733" s="32">
        <f t="shared" si="127"/>
        <v>45530.749999986103</v>
      </c>
      <c r="AJ5733" s="33">
        <v>170.80260000000001</v>
      </c>
      <c r="AK5733" s="33">
        <f>MIN(CalcoliFV!$AN$7,CalcoliFV!$AO$7+MAX(0,180-AJ5733)+4)</f>
        <v>83.197399999999988</v>
      </c>
    </row>
    <row r="5734" spans="35:37" x14ac:dyDescent="0.3">
      <c r="AI5734" s="32">
        <f t="shared" si="127"/>
        <v>45530.791666652767</v>
      </c>
      <c r="AJ5734" s="33">
        <v>216.45188999999999</v>
      </c>
      <c r="AK5734" s="33">
        <f>MIN(CalcoliFV!$AN$7,CalcoliFV!$AO$7+MAX(0,180-AJ5734)+4)</f>
        <v>74</v>
      </c>
    </row>
    <row r="5735" spans="35:37" x14ac:dyDescent="0.3">
      <c r="AI5735" s="32">
        <f t="shared" si="127"/>
        <v>45530.833333319431</v>
      </c>
      <c r="AJ5735" s="33">
        <v>230</v>
      </c>
      <c r="AK5735" s="33">
        <f>MIN(CalcoliFV!$AN$7,CalcoliFV!$AO$7+MAX(0,180-AJ5735)+4)</f>
        <v>74</v>
      </c>
    </row>
    <row r="5736" spans="35:37" x14ac:dyDescent="0.3">
      <c r="AI5736" s="32">
        <f t="shared" si="127"/>
        <v>45530.874999986096</v>
      </c>
      <c r="AJ5736" s="33">
        <v>176.25</v>
      </c>
      <c r="AK5736" s="33">
        <f>MIN(CalcoliFV!$AN$7,CalcoliFV!$AO$7+MAX(0,180-AJ5736)+4)</f>
        <v>77.75</v>
      </c>
    </row>
    <row r="5737" spans="35:37" x14ac:dyDescent="0.3">
      <c r="AI5737" s="32">
        <f t="shared" si="127"/>
        <v>45530.91666665276</v>
      </c>
      <c r="AJ5737" s="33">
        <v>129.44</v>
      </c>
      <c r="AK5737" s="33">
        <f>MIN(CalcoliFV!$AN$7,CalcoliFV!$AO$7+MAX(0,180-AJ5737)+4)</f>
        <v>110</v>
      </c>
    </row>
    <row r="5738" spans="35:37" x14ac:dyDescent="0.3">
      <c r="AI5738" s="32">
        <f t="shared" si="127"/>
        <v>45530.958333319424</v>
      </c>
      <c r="AJ5738" s="33">
        <v>117.41</v>
      </c>
      <c r="AK5738" s="33">
        <f>MIN(CalcoliFV!$AN$7,CalcoliFV!$AO$7+MAX(0,180-AJ5738)+4)</f>
        <v>110</v>
      </c>
    </row>
    <row r="5739" spans="35:37" x14ac:dyDescent="0.3">
      <c r="AI5739" s="32">
        <f t="shared" si="127"/>
        <v>45530.999999986088</v>
      </c>
      <c r="AJ5739" s="33">
        <v>117.41</v>
      </c>
      <c r="AK5739" s="33">
        <f>MIN(CalcoliFV!$AN$7,CalcoliFV!$AO$7+MAX(0,180-AJ5739)+4)</f>
        <v>110</v>
      </c>
    </row>
    <row r="5740" spans="35:37" x14ac:dyDescent="0.3">
      <c r="AI5740" s="32">
        <f t="shared" si="127"/>
        <v>45531.041666652753</v>
      </c>
      <c r="AJ5740" s="33">
        <v>116.88</v>
      </c>
      <c r="AK5740" s="33">
        <f>MIN(CalcoliFV!$AN$7,CalcoliFV!$AO$7+MAX(0,180-AJ5740)+4)</f>
        <v>110</v>
      </c>
    </row>
    <row r="5741" spans="35:37" x14ac:dyDescent="0.3">
      <c r="AI5741" s="32">
        <f t="shared" si="127"/>
        <v>45531.083333319417</v>
      </c>
      <c r="AJ5741" s="33">
        <v>115.37</v>
      </c>
      <c r="AK5741" s="33">
        <f>MIN(CalcoliFV!$AN$7,CalcoliFV!$AO$7+MAX(0,180-AJ5741)+4)</f>
        <v>110</v>
      </c>
    </row>
    <row r="5742" spans="35:37" x14ac:dyDescent="0.3">
      <c r="AI5742" s="32">
        <f t="shared" si="127"/>
        <v>45531.124999986081</v>
      </c>
      <c r="AJ5742" s="33">
        <v>110.81</v>
      </c>
      <c r="AK5742" s="33">
        <f>MIN(CalcoliFV!$AN$7,CalcoliFV!$AO$7+MAX(0,180-AJ5742)+4)</f>
        <v>110</v>
      </c>
    </row>
    <row r="5743" spans="35:37" x14ac:dyDescent="0.3">
      <c r="AI5743" s="32">
        <f t="shared" si="127"/>
        <v>45531.166666652745</v>
      </c>
      <c r="AJ5743" s="33">
        <v>114.73</v>
      </c>
      <c r="AK5743" s="33">
        <f>MIN(CalcoliFV!$AN$7,CalcoliFV!$AO$7+MAX(0,180-AJ5743)+4)</f>
        <v>110</v>
      </c>
    </row>
    <row r="5744" spans="35:37" x14ac:dyDescent="0.3">
      <c r="AI5744" s="32">
        <f t="shared" si="127"/>
        <v>45531.20833331941</v>
      </c>
      <c r="AJ5744" s="33">
        <v>115</v>
      </c>
      <c r="AK5744" s="33">
        <f>MIN(CalcoliFV!$AN$7,CalcoliFV!$AO$7+MAX(0,180-AJ5744)+4)</f>
        <v>110</v>
      </c>
    </row>
    <row r="5745" spans="35:37" x14ac:dyDescent="0.3">
      <c r="AI5745" s="32">
        <f t="shared" si="127"/>
        <v>45531.249999986074</v>
      </c>
      <c r="AJ5745" s="33">
        <v>128</v>
      </c>
      <c r="AK5745" s="33">
        <f>MIN(CalcoliFV!$AN$7,CalcoliFV!$AO$7+MAX(0,180-AJ5745)+4)</f>
        <v>110</v>
      </c>
    </row>
    <row r="5746" spans="35:37" x14ac:dyDescent="0.3">
      <c r="AI5746" s="32">
        <f t="shared" si="127"/>
        <v>45531.291666652738</v>
      </c>
      <c r="AJ5746" s="33">
        <v>135.18</v>
      </c>
      <c r="AK5746" s="33">
        <f>MIN(CalcoliFV!$AN$7,CalcoliFV!$AO$7+MAX(0,180-AJ5746)+4)</f>
        <v>110</v>
      </c>
    </row>
    <row r="5747" spans="35:37" x14ac:dyDescent="0.3">
      <c r="AI5747" s="32">
        <f t="shared" si="127"/>
        <v>45531.333333319402</v>
      </c>
      <c r="AJ5747" s="33">
        <v>129.94</v>
      </c>
      <c r="AK5747" s="33">
        <f>MIN(CalcoliFV!$AN$7,CalcoliFV!$AO$7+MAX(0,180-AJ5747)+4)</f>
        <v>110</v>
      </c>
    </row>
    <row r="5748" spans="35:37" x14ac:dyDescent="0.3">
      <c r="AI5748" s="32">
        <f t="shared" si="127"/>
        <v>45531.374999986067</v>
      </c>
      <c r="AJ5748" s="33">
        <v>120.72</v>
      </c>
      <c r="AK5748" s="33">
        <f>MIN(CalcoliFV!$AN$7,CalcoliFV!$AO$7+MAX(0,180-AJ5748)+4)</f>
        <v>110</v>
      </c>
    </row>
    <row r="5749" spans="35:37" x14ac:dyDescent="0.3">
      <c r="AI5749" s="32">
        <f t="shared" si="127"/>
        <v>45531.416666652731</v>
      </c>
      <c r="AJ5749" s="33">
        <v>123.68</v>
      </c>
      <c r="AK5749" s="33">
        <f>MIN(CalcoliFV!$AN$7,CalcoliFV!$AO$7+MAX(0,180-AJ5749)+4)</f>
        <v>110</v>
      </c>
    </row>
    <row r="5750" spans="35:37" x14ac:dyDescent="0.3">
      <c r="AI5750" s="32">
        <f t="shared" si="127"/>
        <v>45531.458333319395</v>
      </c>
      <c r="AJ5750" s="33">
        <v>117.41</v>
      </c>
      <c r="AK5750" s="33">
        <f>MIN(CalcoliFV!$AN$7,CalcoliFV!$AO$7+MAX(0,180-AJ5750)+4)</f>
        <v>110</v>
      </c>
    </row>
    <row r="5751" spans="35:37" x14ac:dyDescent="0.3">
      <c r="AI5751" s="32">
        <f t="shared" si="127"/>
        <v>45531.499999986059</v>
      </c>
      <c r="AJ5751" s="33">
        <v>117.11</v>
      </c>
      <c r="AK5751" s="33">
        <f>MIN(CalcoliFV!$AN$7,CalcoliFV!$AO$7+MAX(0,180-AJ5751)+4)</f>
        <v>110</v>
      </c>
    </row>
    <row r="5752" spans="35:37" x14ac:dyDescent="0.3">
      <c r="AI5752" s="32">
        <f t="shared" si="127"/>
        <v>45531.541666652724</v>
      </c>
      <c r="AJ5752" s="33">
        <v>118</v>
      </c>
      <c r="AK5752" s="33">
        <f>MIN(CalcoliFV!$AN$7,CalcoliFV!$AO$7+MAX(0,180-AJ5752)+4)</f>
        <v>110</v>
      </c>
    </row>
    <row r="5753" spans="35:37" x14ac:dyDescent="0.3">
      <c r="AI5753" s="32">
        <f t="shared" si="127"/>
        <v>45531.583333319388</v>
      </c>
      <c r="AJ5753" s="33">
        <v>126.91</v>
      </c>
      <c r="AK5753" s="33">
        <f>MIN(CalcoliFV!$AN$7,CalcoliFV!$AO$7+MAX(0,180-AJ5753)+4)</f>
        <v>110</v>
      </c>
    </row>
    <row r="5754" spans="35:37" x14ac:dyDescent="0.3">
      <c r="AI5754" s="32">
        <f t="shared" si="127"/>
        <v>45531.624999986052</v>
      </c>
      <c r="AJ5754" s="33">
        <v>134.79</v>
      </c>
      <c r="AK5754" s="33">
        <f>MIN(CalcoliFV!$AN$7,CalcoliFV!$AO$7+MAX(0,180-AJ5754)+4)</f>
        <v>110</v>
      </c>
    </row>
    <row r="5755" spans="35:37" x14ac:dyDescent="0.3">
      <c r="AI5755" s="32">
        <f t="shared" si="127"/>
        <v>45531.666666652716</v>
      </c>
      <c r="AJ5755" s="33">
        <v>190</v>
      </c>
      <c r="AK5755" s="33">
        <f>MIN(CalcoliFV!$AN$7,CalcoliFV!$AO$7+MAX(0,180-AJ5755)+4)</f>
        <v>74</v>
      </c>
    </row>
    <row r="5756" spans="35:37" x14ac:dyDescent="0.3">
      <c r="AI5756" s="32">
        <f t="shared" si="127"/>
        <v>45531.70833331938</v>
      </c>
      <c r="AJ5756" s="33">
        <v>185</v>
      </c>
      <c r="AK5756" s="33">
        <f>MIN(CalcoliFV!$AN$7,CalcoliFV!$AO$7+MAX(0,180-AJ5756)+4)</f>
        <v>74</v>
      </c>
    </row>
    <row r="5757" spans="35:37" x14ac:dyDescent="0.3">
      <c r="AI5757" s="32">
        <f t="shared" si="127"/>
        <v>45531.749999986045</v>
      </c>
      <c r="AJ5757" s="33">
        <v>195</v>
      </c>
      <c r="AK5757" s="33">
        <f>MIN(CalcoliFV!$AN$7,CalcoliFV!$AO$7+MAX(0,180-AJ5757)+4)</f>
        <v>74</v>
      </c>
    </row>
    <row r="5758" spans="35:37" x14ac:dyDescent="0.3">
      <c r="AI5758" s="32">
        <f t="shared" si="127"/>
        <v>45531.791666652709</v>
      </c>
      <c r="AJ5758" s="33">
        <v>229</v>
      </c>
      <c r="AK5758" s="33">
        <f>MIN(CalcoliFV!$AN$7,CalcoliFV!$AO$7+MAX(0,180-AJ5758)+4)</f>
        <v>74</v>
      </c>
    </row>
    <row r="5759" spans="35:37" x14ac:dyDescent="0.3">
      <c r="AI5759" s="32">
        <f t="shared" si="127"/>
        <v>45531.833333319373</v>
      </c>
      <c r="AJ5759" s="33">
        <v>235</v>
      </c>
      <c r="AK5759" s="33">
        <f>MIN(CalcoliFV!$AN$7,CalcoliFV!$AO$7+MAX(0,180-AJ5759)+4)</f>
        <v>74</v>
      </c>
    </row>
    <row r="5760" spans="35:37" x14ac:dyDescent="0.3">
      <c r="AI5760" s="32">
        <f t="shared" si="127"/>
        <v>45531.874999986037</v>
      </c>
      <c r="AJ5760" s="33">
        <v>176.25</v>
      </c>
      <c r="AK5760" s="33">
        <f>MIN(CalcoliFV!$AN$7,CalcoliFV!$AO$7+MAX(0,180-AJ5760)+4)</f>
        <v>77.75</v>
      </c>
    </row>
    <row r="5761" spans="35:37" x14ac:dyDescent="0.3">
      <c r="AI5761" s="32">
        <f t="shared" si="127"/>
        <v>45531.916666652702</v>
      </c>
      <c r="AJ5761" s="33">
        <v>127.63638</v>
      </c>
      <c r="AK5761" s="33">
        <f>MIN(CalcoliFV!$AN$7,CalcoliFV!$AO$7+MAX(0,180-AJ5761)+4)</f>
        <v>110</v>
      </c>
    </row>
    <row r="5762" spans="35:37" x14ac:dyDescent="0.3">
      <c r="AI5762" s="32">
        <f t="shared" si="127"/>
        <v>45531.958333319366</v>
      </c>
      <c r="AJ5762" s="33">
        <v>118.55</v>
      </c>
      <c r="AK5762" s="33">
        <f>MIN(CalcoliFV!$AN$7,CalcoliFV!$AO$7+MAX(0,180-AJ5762)+4)</f>
        <v>110</v>
      </c>
    </row>
    <row r="5763" spans="35:37" x14ac:dyDescent="0.3">
      <c r="AI5763" s="32">
        <f t="shared" si="127"/>
        <v>45531.99999998603</v>
      </c>
      <c r="AJ5763" s="33">
        <v>120</v>
      </c>
      <c r="AK5763" s="33">
        <f>MIN(CalcoliFV!$AN$7,CalcoliFV!$AO$7+MAX(0,180-AJ5763)+4)</f>
        <v>110</v>
      </c>
    </row>
    <row r="5764" spans="35:37" x14ac:dyDescent="0.3">
      <c r="AI5764" s="32">
        <f t="shared" si="127"/>
        <v>45532.041666652694</v>
      </c>
      <c r="AJ5764" s="33">
        <v>116.97</v>
      </c>
      <c r="AK5764" s="33">
        <f>MIN(CalcoliFV!$AN$7,CalcoliFV!$AO$7+MAX(0,180-AJ5764)+4)</f>
        <v>110</v>
      </c>
    </row>
    <row r="5765" spans="35:37" x14ac:dyDescent="0.3">
      <c r="AI5765" s="32">
        <f t="shared" ref="AI5765:AI5828" si="128">AI5764+1/24</f>
        <v>45532.083333319359</v>
      </c>
      <c r="AJ5765" s="33">
        <v>115.27</v>
      </c>
      <c r="AK5765" s="33">
        <f>MIN(CalcoliFV!$AN$7,CalcoliFV!$AO$7+MAX(0,180-AJ5765)+4)</f>
        <v>110</v>
      </c>
    </row>
    <row r="5766" spans="35:37" x14ac:dyDescent="0.3">
      <c r="AI5766" s="32">
        <f t="shared" si="128"/>
        <v>45532.124999986023</v>
      </c>
      <c r="AJ5766" s="33">
        <v>112.68</v>
      </c>
      <c r="AK5766" s="33">
        <f>MIN(CalcoliFV!$AN$7,CalcoliFV!$AO$7+MAX(0,180-AJ5766)+4)</f>
        <v>110</v>
      </c>
    </row>
    <row r="5767" spans="35:37" x14ac:dyDescent="0.3">
      <c r="AI5767" s="32">
        <f t="shared" si="128"/>
        <v>45532.166666652687</v>
      </c>
      <c r="AJ5767" s="33">
        <v>114.37079</v>
      </c>
      <c r="AK5767" s="33">
        <f>MIN(CalcoliFV!$AN$7,CalcoliFV!$AO$7+MAX(0,180-AJ5767)+4)</f>
        <v>110</v>
      </c>
    </row>
    <row r="5768" spans="35:37" x14ac:dyDescent="0.3">
      <c r="AI5768" s="32">
        <f t="shared" si="128"/>
        <v>45532.208333319351</v>
      </c>
      <c r="AJ5768" s="33">
        <v>117.24</v>
      </c>
      <c r="AK5768" s="33">
        <f>MIN(CalcoliFV!$AN$7,CalcoliFV!$AO$7+MAX(0,180-AJ5768)+4)</f>
        <v>110</v>
      </c>
    </row>
    <row r="5769" spans="35:37" x14ac:dyDescent="0.3">
      <c r="AI5769" s="32">
        <f t="shared" si="128"/>
        <v>45532.249999986016</v>
      </c>
      <c r="AJ5769" s="33">
        <v>128</v>
      </c>
      <c r="AK5769" s="33">
        <f>MIN(CalcoliFV!$AN$7,CalcoliFV!$AO$7+MAX(0,180-AJ5769)+4)</f>
        <v>110</v>
      </c>
    </row>
    <row r="5770" spans="35:37" x14ac:dyDescent="0.3">
      <c r="AI5770" s="32">
        <f t="shared" si="128"/>
        <v>45532.29166665268</v>
      </c>
      <c r="AJ5770" s="33">
        <v>135</v>
      </c>
      <c r="AK5770" s="33">
        <f>MIN(CalcoliFV!$AN$7,CalcoliFV!$AO$7+MAX(0,180-AJ5770)+4)</f>
        <v>110</v>
      </c>
    </row>
    <row r="5771" spans="35:37" x14ac:dyDescent="0.3">
      <c r="AI5771" s="32">
        <f t="shared" si="128"/>
        <v>45532.333333319344</v>
      </c>
      <c r="AJ5771" s="33">
        <v>130</v>
      </c>
      <c r="AK5771" s="33">
        <f>MIN(CalcoliFV!$AN$7,CalcoliFV!$AO$7+MAX(0,180-AJ5771)+4)</f>
        <v>110</v>
      </c>
    </row>
    <row r="5772" spans="35:37" x14ac:dyDescent="0.3">
      <c r="AI5772" s="32">
        <f t="shared" si="128"/>
        <v>45532.374999986008</v>
      </c>
      <c r="AJ5772" s="33">
        <v>121</v>
      </c>
      <c r="AK5772" s="33">
        <f>MIN(CalcoliFV!$AN$7,CalcoliFV!$AO$7+MAX(0,180-AJ5772)+4)</f>
        <v>110</v>
      </c>
    </row>
    <row r="5773" spans="35:37" x14ac:dyDescent="0.3">
      <c r="AI5773" s="32">
        <f t="shared" si="128"/>
        <v>45532.416666652673</v>
      </c>
      <c r="AJ5773" s="33">
        <v>118.52</v>
      </c>
      <c r="AK5773" s="33">
        <f>MIN(CalcoliFV!$AN$7,CalcoliFV!$AO$7+MAX(0,180-AJ5773)+4)</f>
        <v>110</v>
      </c>
    </row>
    <row r="5774" spans="35:37" x14ac:dyDescent="0.3">
      <c r="AI5774" s="32">
        <f t="shared" si="128"/>
        <v>45532.458333319337</v>
      </c>
      <c r="AJ5774" s="33">
        <v>116.75</v>
      </c>
      <c r="AK5774" s="33">
        <f>MIN(CalcoliFV!$AN$7,CalcoliFV!$AO$7+MAX(0,180-AJ5774)+4)</f>
        <v>110</v>
      </c>
    </row>
    <row r="5775" spans="35:37" x14ac:dyDescent="0.3">
      <c r="AI5775" s="32">
        <f t="shared" si="128"/>
        <v>45532.499999986001</v>
      </c>
      <c r="AJ5775" s="33">
        <v>116.97</v>
      </c>
      <c r="AK5775" s="33">
        <f>MIN(CalcoliFV!$AN$7,CalcoliFV!$AO$7+MAX(0,180-AJ5775)+4)</f>
        <v>110</v>
      </c>
    </row>
    <row r="5776" spans="35:37" x14ac:dyDescent="0.3">
      <c r="AI5776" s="32">
        <f t="shared" si="128"/>
        <v>45532.541666652665</v>
      </c>
      <c r="AJ5776" s="33">
        <v>116.97</v>
      </c>
      <c r="AK5776" s="33">
        <f>MIN(CalcoliFV!$AN$7,CalcoliFV!$AO$7+MAX(0,180-AJ5776)+4)</f>
        <v>110</v>
      </c>
    </row>
    <row r="5777" spans="35:37" x14ac:dyDescent="0.3">
      <c r="AI5777" s="32">
        <f t="shared" si="128"/>
        <v>45532.58333331933</v>
      </c>
      <c r="AJ5777" s="33">
        <v>121.91</v>
      </c>
      <c r="AK5777" s="33">
        <f>MIN(CalcoliFV!$AN$7,CalcoliFV!$AO$7+MAX(0,180-AJ5777)+4)</f>
        <v>110</v>
      </c>
    </row>
    <row r="5778" spans="35:37" x14ac:dyDescent="0.3">
      <c r="AI5778" s="32">
        <f t="shared" si="128"/>
        <v>45532.624999985994</v>
      </c>
      <c r="AJ5778" s="33">
        <v>130</v>
      </c>
      <c r="AK5778" s="33">
        <f>MIN(CalcoliFV!$AN$7,CalcoliFV!$AO$7+MAX(0,180-AJ5778)+4)</f>
        <v>110</v>
      </c>
    </row>
    <row r="5779" spans="35:37" x14ac:dyDescent="0.3">
      <c r="AI5779" s="32">
        <f t="shared" si="128"/>
        <v>45532.666666652658</v>
      </c>
      <c r="AJ5779" s="33">
        <v>147.85</v>
      </c>
      <c r="AK5779" s="33">
        <f>MIN(CalcoliFV!$AN$7,CalcoliFV!$AO$7+MAX(0,180-AJ5779)+4)</f>
        <v>106.15</v>
      </c>
    </row>
    <row r="5780" spans="35:37" x14ac:dyDescent="0.3">
      <c r="AI5780" s="32">
        <f t="shared" si="128"/>
        <v>45532.708333319322</v>
      </c>
      <c r="AJ5780" s="33">
        <v>165</v>
      </c>
      <c r="AK5780" s="33">
        <f>MIN(CalcoliFV!$AN$7,CalcoliFV!$AO$7+MAX(0,180-AJ5780)+4)</f>
        <v>89</v>
      </c>
    </row>
    <row r="5781" spans="35:37" x14ac:dyDescent="0.3">
      <c r="AI5781" s="32">
        <f t="shared" si="128"/>
        <v>45532.749999985987</v>
      </c>
      <c r="AJ5781" s="33">
        <v>218.7</v>
      </c>
      <c r="AK5781" s="33">
        <f>MIN(CalcoliFV!$AN$7,CalcoliFV!$AO$7+MAX(0,180-AJ5781)+4)</f>
        <v>74</v>
      </c>
    </row>
    <row r="5782" spans="35:37" x14ac:dyDescent="0.3">
      <c r="AI5782" s="32">
        <f t="shared" si="128"/>
        <v>45532.791666652651</v>
      </c>
      <c r="AJ5782" s="33">
        <v>244.6</v>
      </c>
      <c r="AK5782" s="33">
        <f>MIN(CalcoliFV!$AN$7,CalcoliFV!$AO$7+MAX(0,180-AJ5782)+4)</f>
        <v>74</v>
      </c>
    </row>
    <row r="5783" spans="35:37" x14ac:dyDescent="0.3">
      <c r="AI5783" s="32">
        <f t="shared" si="128"/>
        <v>45532.833333319315</v>
      </c>
      <c r="AJ5783" s="33">
        <v>244.6</v>
      </c>
      <c r="AK5783" s="33">
        <f>MIN(CalcoliFV!$AN$7,CalcoliFV!$AO$7+MAX(0,180-AJ5783)+4)</f>
        <v>74</v>
      </c>
    </row>
    <row r="5784" spans="35:37" x14ac:dyDescent="0.3">
      <c r="AI5784" s="32">
        <f t="shared" si="128"/>
        <v>45532.874999985979</v>
      </c>
      <c r="AJ5784" s="33">
        <v>196.07990000000001</v>
      </c>
      <c r="AK5784" s="33">
        <f>MIN(CalcoliFV!$AN$7,CalcoliFV!$AO$7+MAX(0,180-AJ5784)+4)</f>
        <v>74</v>
      </c>
    </row>
    <row r="5785" spans="35:37" x14ac:dyDescent="0.3">
      <c r="AI5785" s="32">
        <f t="shared" si="128"/>
        <v>45532.916666652643</v>
      </c>
      <c r="AJ5785" s="33">
        <v>147.28062</v>
      </c>
      <c r="AK5785" s="33">
        <f>MIN(CalcoliFV!$AN$7,CalcoliFV!$AO$7+MAX(0,180-AJ5785)+4)</f>
        <v>106.71938</v>
      </c>
    </row>
    <row r="5786" spans="35:37" x14ac:dyDescent="0.3">
      <c r="AI5786" s="32">
        <f t="shared" si="128"/>
        <v>45532.958333319308</v>
      </c>
      <c r="AJ5786" s="33">
        <v>130</v>
      </c>
      <c r="AK5786" s="33">
        <f>MIN(CalcoliFV!$AN$7,CalcoliFV!$AO$7+MAX(0,180-AJ5786)+4)</f>
        <v>110</v>
      </c>
    </row>
    <row r="5787" spans="35:37" x14ac:dyDescent="0.3">
      <c r="AI5787" s="32">
        <f t="shared" si="128"/>
        <v>45532.999999985972</v>
      </c>
      <c r="AJ5787" s="33">
        <v>125</v>
      </c>
      <c r="AK5787" s="33">
        <f>MIN(CalcoliFV!$AN$7,CalcoliFV!$AO$7+MAX(0,180-AJ5787)+4)</f>
        <v>110</v>
      </c>
    </row>
    <row r="5788" spans="35:37" x14ac:dyDescent="0.3">
      <c r="AI5788" s="32">
        <f t="shared" si="128"/>
        <v>45533.041666652636</v>
      </c>
      <c r="AJ5788" s="33">
        <v>120.5299</v>
      </c>
      <c r="AK5788" s="33">
        <f>MIN(CalcoliFV!$AN$7,CalcoliFV!$AO$7+MAX(0,180-AJ5788)+4)</f>
        <v>110</v>
      </c>
    </row>
    <row r="5789" spans="35:37" x14ac:dyDescent="0.3">
      <c r="AI5789" s="32">
        <f t="shared" si="128"/>
        <v>45533.0833333193</v>
      </c>
      <c r="AJ5789" s="33">
        <v>115</v>
      </c>
      <c r="AK5789" s="33">
        <f>MIN(CalcoliFV!$AN$7,CalcoliFV!$AO$7+MAX(0,180-AJ5789)+4)</f>
        <v>110</v>
      </c>
    </row>
    <row r="5790" spans="35:37" x14ac:dyDescent="0.3">
      <c r="AI5790" s="32">
        <f t="shared" si="128"/>
        <v>45533.124999985965</v>
      </c>
      <c r="AJ5790" s="33">
        <v>112.69695</v>
      </c>
      <c r="AK5790" s="33">
        <f>MIN(CalcoliFV!$AN$7,CalcoliFV!$AO$7+MAX(0,180-AJ5790)+4)</f>
        <v>110</v>
      </c>
    </row>
    <row r="5791" spans="35:37" x14ac:dyDescent="0.3">
      <c r="AI5791" s="32">
        <f t="shared" si="128"/>
        <v>45533.166666652629</v>
      </c>
      <c r="AJ5791" s="33">
        <v>112.55</v>
      </c>
      <c r="AK5791" s="33">
        <f>MIN(CalcoliFV!$AN$7,CalcoliFV!$AO$7+MAX(0,180-AJ5791)+4)</f>
        <v>110</v>
      </c>
    </row>
    <row r="5792" spans="35:37" x14ac:dyDescent="0.3">
      <c r="AI5792" s="32">
        <f t="shared" si="128"/>
        <v>45533.208333319293</v>
      </c>
      <c r="AJ5792" s="33">
        <v>119.29</v>
      </c>
      <c r="AK5792" s="33">
        <f>MIN(CalcoliFV!$AN$7,CalcoliFV!$AO$7+MAX(0,180-AJ5792)+4)</f>
        <v>110</v>
      </c>
    </row>
    <row r="5793" spans="35:37" x14ac:dyDescent="0.3">
      <c r="AI5793" s="32">
        <f t="shared" si="128"/>
        <v>45533.249999985957</v>
      </c>
      <c r="AJ5793" s="33">
        <v>125.93388</v>
      </c>
      <c r="AK5793" s="33">
        <f>MIN(CalcoliFV!$AN$7,CalcoliFV!$AO$7+MAX(0,180-AJ5793)+4)</f>
        <v>110</v>
      </c>
    </row>
    <row r="5794" spans="35:37" x14ac:dyDescent="0.3">
      <c r="AI5794" s="32">
        <f t="shared" si="128"/>
        <v>45533.291666652622</v>
      </c>
      <c r="AJ5794" s="33">
        <v>133.9</v>
      </c>
      <c r="AK5794" s="33">
        <f>MIN(CalcoliFV!$AN$7,CalcoliFV!$AO$7+MAX(0,180-AJ5794)+4)</f>
        <v>110</v>
      </c>
    </row>
    <row r="5795" spans="35:37" x14ac:dyDescent="0.3">
      <c r="AI5795" s="32">
        <f t="shared" si="128"/>
        <v>45533.333333319286</v>
      </c>
      <c r="AJ5795" s="33">
        <v>126.24</v>
      </c>
      <c r="AK5795" s="33">
        <f>MIN(CalcoliFV!$AN$7,CalcoliFV!$AO$7+MAX(0,180-AJ5795)+4)</f>
        <v>110</v>
      </c>
    </row>
    <row r="5796" spans="35:37" x14ac:dyDescent="0.3">
      <c r="AI5796" s="32">
        <f t="shared" si="128"/>
        <v>45533.37499998595</v>
      </c>
      <c r="AJ5796" s="33">
        <v>119.42</v>
      </c>
      <c r="AK5796" s="33">
        <f>MIN(CalcoliFV!$AN$7,CalcoliFV!$AO$7+MAX(0,180-AJ5796)+4)</f>
        <v>110</v>
      </c>
    </row>
    <row r="5797" spans="35:37" x14ac:dyDescent="0.3">
      <c r="AI5797" s="32">
        <f t="shared" si="128"/>
        <v>45533.416666652614</v>
      </c>
      <c r="AJ5797" s="33">
        <v>115</v>
      </c>
      <c r="AK5797" s="33">
        <f>MIN(CalcoliFV!$AN$7,CalcoliFV!$AO$7+MAX(0,180-AJ5797)+4)</f>
        <v>110</v>
      </c>
    </row>
    <row r="5798" spans="35:37" x14ac:dyDescent="0.3">
      <c r="AI5798" s="32">
        <f t="shared" si="128"/>
        <v>45533.458333319279</v>
      </c>
      <c r="AJ5798" s="33">
        <v>109.9</v>
      </c>
      <c r="AK5798" s="33">
        <f>MIN(CalcoliFV!$AN$7,CalcoliFV!$AO$7+MAX(0,180-AJ5798)+4)</f>
        <v>110</v>
      </c>
    </row>
    <row r="5799" spans="35:37" x14ac:dyDescent="0.3">
      <c r="AI5799" s="32">
        <f t="shared" si="128"/>
        <v>45533.499999985943</v>
      </c>
      <c r="AJ5799" s="33">
        <v>112.43</v>
      </c>
      <c r="AK5799" s="33">
        <f>MIN(CalcoliFV!$AN$7,CalcoliFV!$AO$7+MAX(0,180-AJ5799)+4)</f>
        <v>110</v>
      </c>
    </row>
    <row r="5800" spans="35:37" x14ac:dyDescent="0.3">
      <c r="AI5800" s="32">
        <f t="shared" si="128"/>
        <v>45533.541666652607</v>
      </c>
      <c r="AJ5800" s="33">
        <v>115</v>
      </c>
      <c r="AK5800" s="33">
        <f>MIN(CalcoliFV!$AN$7,CalcoliFV!$AO$7+MAX(0,180-AJ5800)+4)</f>
        <v>110</v>
      </c>
    </row>
    <row r="5801" spans="35:37" x14ac:dyDescent="0.3">
      <c r="AI5801" s="32">
        <f t="shared" si="128"/>
        <v>45533.583333319271</v>
      </c>
      <c r="AJ5801" s="33">
        <v>120.94</v>
      </c>
      <c r="AK5801" s="33">
        <f>MIN(CalcoliFV!$AN$7,CalcoliFV!$AO$7+MAX(0,180-AJ5801)+4)</f>
        <v>110</v>
      </c>
    </row>
    <row r="5802" spans="35:37" x14ac:dyDescent="0.3">
      <c r="AI5802" s="32">
        <f t="shared" si="128"/>
        <v>45533.624999985936</v>
      </c>
      <c r="AJ5802" s="33">
        <v>122.92</v>
      </c>
      <c r="AK5802" s="33">
        <f>MIN(CalcoliFV!$AN$7,CalcoliFV!$AO$7+MAX(0,180-AJ5802)+4)</f>
        <v>110</v>
      </c>
    </row>
    <row r="5803" spans="35:37" x14ac:dyDescent="0.3">
      <c r="AI5803" s="32">
        <f t="shared" si="128"/>
        <v>45533.6666666526</v>
      </c>
      <c r="AJ5803" s="33">
        <v>138.99994000000001</v>
      </c>
      <c r="AK5803" s="33">
        <f>MIN(CalcoliFV!$AN$7,CalcoliFV!$AO$7+MAX(0,180-AJ5803)+4)</f>
        <v>110</v>
      </c>
    </row>
    <row r="5804" spans="35:37" x14ac:dyDescent="0.3">
      <c r="AI5804" s="32">
        <f t="shared" si="128"/>
        <v>45533.708333319264</v>
      </c>
      <c r="AJ5804" s="33">
        <v>165</v>
      </c>
      <c r="AK5804" s="33">
        <f>MIN(CalcoliFV!$AN$7,CalcoliFV!$AO$7+MAX(0,180-AJ5804)+4)</f>
        <v>89</v>
      </c>
    </row>
    <row r="5805" spans="35:37" x14ac:dyDescent="0.3">
      <c r="AI5805" s="32">
        <f t="shared" si="128"/>
        <v>45533.749999985928</v>
      </c>
      <c r="AJ5805" s="33">
        <v>220</v>
      </c>
      <c r="AK5805" s="33">
        <f>MIN(CalcoliFV!$AN$7,CalcoliFV!$AO$7+MAX(0,180-AJ5805)+4)</f>
        <v>74</v>
      </c>
    </row>
    <row r="5806" spans="35:37" x14ac:dyDescent="0.3">
      <c r="AI5806" s="32">
        <f t="shared" si="128"/>
        <v>45533.791666652593</v>
      </c>
      <c r="AJ5806" s="33">
        <v>245</v>
      </c>
      <c r="AK5806" s="33">
        <f>MIN(CalcoliFV!$AN$7,CalcoliFV!$AO$7+MAX(0,180-AJ5806)+4)</f>
        <v>74</v>
      </c>
    </row>
    <row r="5807" spans="35:37" x14ac:dyDescent="0.3">
      <c r="AI5807" s="32">
        <f t="shared" si="128"/>
        <v>45533.833333319257</v>
      </c>
      <c r="AJ5807" s="33">
        <v>249.85544999999999</v>
      </c>
      <c r="AK5807" s="33">
        <f>MIN(CalcoliFV!$AN$7,CalcoliFV!$AO$7+MAX(0,180-AJ5807)+4)</f>
        <v>74</v>
      </c>
    </row>
    <row r="5808" spans="35:37" x14ac:dyDescent="0.3">
      <c r="AI5808" s="32">
        <f t="shared" si="128"/>
        <v>45533.874999985921</v>
      </c>
      <c r="AJ5808" s="33">
        <v>192</v>
      </c>
      <c r="AK5808" s="33">
        <f>MIN(CalcoliFV!$AN$7,CalcoliFV!$AO$7+MAX(0,180-AJ5808)+4)</f>
        <v>74</v>
      </c>
    </row>
    <row r="5809" spans="35:37" x14ac:dyDescent="0.3">
      <c r="AI5809" s="32">
        <f t="shared" si="128"/>
        <v>45533.916666652585</v>
      </c>
      <c r="AJ5809" s="33">
        <v>135.31</v>
      </c>
      <c r="AK5809" s="33">
        <f>MIN(CalcoliFV!$AN$7,CalcoliFV!$AO$7+MAX(0,180-AJ5809)+4)</f>
        <v>110</v>
      </c>
    </row>
    <row r="5810" spans="35:37" x14ac:dyDescent="0.3">
      <c r="AI5810" s="32">
        <f t="shared" si="128"/>
        <v>45533.95833331925</v>
      </c>
      <c r="AJ5810" s="33">
        <v>126.57</v>
      </c>
      <c r="AK5810" s="33">
        <f>MIN(CalcoliFV!$AN$7,CalcoliFV!$AO$7+MAX(0,180-AJ5810)+4)</f>
        <v>110</v>
      </c>
    </row>
    <row r="5811" spans="35:37" x14ac:dyDescent="0.3">
      <c r="AI5811" s="32">
        <f t="shared" si="128"/>
        <v>45533.999999985914</v>
      </c>
      <c r="AJ5811" s="33">
        <v>123.08</v>
      </c>
      <c r="AK5811" s="33">
        <f>MIN(CalcoliFV!$AN$7,CalcoliFV!$AO$7+MAX(0,180-AJ5811)+4)</f>
        <v>110</v>
      </c>
    </row>
    <row r="5812" spans="35:37" x14ac:dyDescent="0.3">
      <c r="AI5812" s="32">
        <f t="shared" si="128"/>
        <v>45534.041666652578</v>
      </c>
      <c r="AJ5812" s="33">
        <v>122.52</v>
      </c>
      <c r="AK5812" s="33">
        <f>MIN(CalcoliFV!$AN$7,CalcoliFV!$AO$7+MAX(0,180-AJ5812)+4)</f>
        <v>110</v>
      </c>
    </row>
    <row r="5813" spans="35:37" x14ac:dyDescent="0.3">
      <c r="AI5813" s="32">
        <f t="shared" si="128"/>
        <v>45534.083333319242</v>
      </c>
      <c r="AJ5813" s="33">
        <v>120</v>
      </c>
      <c r="AK5813" s="33">
        <f>MIN(CalcoliFV!$AN$7,CalcoliFV!$AO$7+MAX(0,180-AJ5813)+4)</f>
        <v>110</v>
      </c>
    </row>
    <row r="5814" spans="35:37" x14ac:dyDescent="0.3">
      <c r="AI5814" s="32">
        <f t="shared" si="128"/>
        <v>45534.124999985906</v>
      </c>
      <c r="AJ5814" s="33">
        <v>115.58</v>
      </c>
      <c r="AK5814" s="33">
        <f>MIN(CalcoliFV!$AN$7,CalcoliFV!$AO$7+MAX(0,180-AJ5814)+4)</f>
        <v>110</v>
      </c>
    </row>
    <row r="5815" spans="35:37" x14ac:dyDescent="0.3">
      <c r="AI5815" s="32">
        <f t="shared" si="128"/>
        <v>45534.166666652571</v>
      </c>
      <c r="AJ5815" s="33">
        <v>116.08</v>
      </c>
      <c r="AK5815" s="33">
        <f>MIN(CalcoliFV!$AN$7,CalcoliFV!$AO$7+MAX(0,180-AJ5815)+4)</f>
        <v>110</v>
      </c>
    </row>
    <row r="5816" spans="35:37" x14ac:dyDescent="0.3">
      <c r="AI5816" s="32">
        <f t="shared" si="128"/>
        <v>45534.208333319235</v>
      </c>
      <c r="AJ5816" s="33">
        <v>122</v>
      </c>
      <c r="AK5816" s="33">
        <f>MIN(CalcoliFV!$AN$7,CalcoliFV!$AO$7+MAX(0,180-AJ5816)+4)</f>
        <v>110</v>
      </c>
    </row>
    <row r="5817" spans="35:37" x14ac:dyDescent="0.3">
      <c r="AI5817" s="32">
        <f t="shared" si="128"/>
        <v>45534.249999985899</v>
      </c>
      <c r="AJ5817" s="33">
        <v>135.13329999999999</v>
      </c>
      <c r="AK5817" s="33">
        <f>MIN(CalcoliFV!$AN$7,CalcoliFV!$AO$7+MAX(0,180-AJ5817)+4)</f>
        <v>110</v>
      </c>
    </row>
    <row r="5818" spans="35:37" x14ac:dyDescent="0.3">
      <c r="AI5818" s="32">
        <f t="shared" si="128"/>
        <v>45534.291666652563</v>
      </c>
      <c r="AJ5818" s="33">
        <v>149.9</v>
      </c>
      <c r="AK5818" s="33">
        <f>MIN(CalcoliFV!$AN$7,CalcoliFV!$AO$7+MAX(0,180-AJ5818)+4)</f>
        <v>104.1</v>
      </c>
    </row>
    <row r="5819" spans="35:37" x14ac:dyDescent="0.3">
      <c r="AI5819" s="32">
        <f t="shared" si="128"/>
        <v>45534.333333319228</v>
      </c>
      <c r="AJ5819" s="33">
        <v>133.50613000000001</v>
      </c>
      <c r="AK5819" s="33">
        <f>MIN(CalcoliFV!$AN$7,CalcoliFV!$AO$7+MAX(0,180-AJ5819)+4)</f>
        <v>110</v>
      </c>
    </row>
    <row r="5820" spans="35:37" x14ac:dyDescent="0.3">
      <c r="AI5820" s="32">
        <f t="shared" si="128"/>
        <v>45534.374999985892</v>
      </c>
      <c r="AJ5820" s="33">
        <v>122.37</v>
      </c>
      <c r="AK5820" s="33">
        <f>MIN(CalcoliFV!$AN$7,CalcoliFV!$AO$7+MAX(0,180-AJ5820)+4)</f>
        <v>110</v>
      </c>
    </row>
    <row r="5821" spans="35:37" x14ac:dyDescent="0.3">
      <c r="AI5821" s="32">
        <f t="shared" si="128"/>
        <v>45534.416666652556</v>
      </c>
      <c r="AJ5821" s="33">
        <v>117.01</v>
      </c>
      <c r="AK5821" s="33">
        <f>MIN(CalcoliFV!$AN$7,CalcoliFV!$AO$7+MAX(0,180-AJ5821)+4)</f>
        <v>110</v>
      </c>
    </row>
    <row r="5822" spans="35:37" x14ac:dyDescent="0.3">
      <c r="AI5822" s="32">
        <f t="shared" si="128"/>
        <v>45534.45833331922</v>
      </c>
      <c r="AJ5822" s="33">
        <v>115</v>
      </c>
      <c r="AK5822" s="33">
        <f>MIN(CalcoliFV!$AN$7,CalcoliFV!$AO$7+MAX(0,180-AJ5822)+4)</f>
        <v>110</v>
      </c>
    </row>
    <row r="5823" spans="35:37" x14ac:dyDescent="0.3">
      <c r="AI5823" s="32">
        <f t="shared" si="128"/>
        <v>45534.499999985885</v>
      </c>
      <c r="AJ5823" s="33">
        <v>108.41</v>
      </c>
      <c r="AK5823" s="33">
        <f>MIN(CalcoliFV!$AN$7,CalcoliFV!$AO$7+MAX(0,180-AJ5823)+4)</f>
        <v>110</v>
      </c>
    </row>
    <row r="5824" spans="35:37" x14ac:dyDescent="0.3">
      <c r="AI5824" s="32">
        <f t="shared" si="128"/>
        <v>45534.541666652549</v>
      </c>
      <c r="AJ5824" s="33">
        <v>110</v>
      </c>
      <c r="AK5824" s="33">
        <f>MIN(CalcoliFV!$AN$7,CalcoliFV!$AO$7+MAX(0,180-AJ5824)+4)</f>
        <v>110</v>
      </c>
    </row>
    <row r="5825" spans="35:37" x14ac:dyDescent="0.3">
      <c r="AI5825" s="32">
        <f t="shared" si="128"/>
        <v>45534.583333319213</v>
      </c>
      <c r="AJ5825" s="33">
        <v>115.01947</v>
      </c>
      <c r="AK5825" s="33">
        <f>MIN(CalcoliFV!$AN$7,CalcoliFV!$AO$7+MAX(0,180-AJ5825)+4)</f>
        <v>110</v>
      </c>
    </row>
    <row r="5826" spans="35:37" x14ac:dyDescent="0.3">
      <c r="AI5826" s="32">
        <f t="shared" si="128"/>
        <v>45534.624999985877</v>
      </c>
      <c r="AJ5826" s="33">
        <v>119.56</v>
      </c>
      <c r="AK5826" s="33">
        <f>MIN(CalcoliFV!$AN$7,CalcoliFV!$AO$7+MAX(0,180-AJ5826)+4)</f>
        <v>110</v>
      </c>
    </row>
    <row r="5827" spans="35:37" x14ac:dyDescent="0.3">
      <c r="AI5827" s="32">
        <f t="shared" si="128"/>
        <v>45534.666666652542</v>
      </c>
      <c r="AJ5827" s="33">
        <v>124.45</v>
      </c>
      <c r="AK5827" s="33">
        <f>MIN(CalcoliFV!$AN$7,CalcoliFV!$AO$7+MAX(0,180-AJ5827)+4)</f>
        <v>110</v>
      </c>
    </row>
    <row r="5828" spans="35:37" x14ac:dyDescent="0.3">
      <c r="AI5828" s="32">
        <f t="shared" si="128"/>
        <v>45534.708333319206</v>
      </c>
      <c r="AJ5828" s="33">
        <v>143.87</v>
      </c>
      <c r="AK5828" s="33">
        <f>MIN(CalcoliFV!$AN$7,CalcoliFV!$AO$7+MAX(0,180-AJ5828)+4)</f>
        <v>110</v>
      </c>
    </row>
    <row r="5829" spans="35:37" x14ac:dyDescent="0.3">
      <c r="AI5829" s="32">
        <f t="shared" ref="AI5829:AI5892" si="129">AI5828+1/24</f>
        <v>45534.74999998587</v>
      </c>
      <c r="AJ5829" s="33">
        <v>180</v>
      </c>
      <c r="AK5829" s="33">
        <f>MIN(CalcoliFV!$AN$7,CalcoliFV!$AO$7+MAX(0,180-AJ5829)+4)</f>
        <v>74</v>
      </c>
    </row>
    <row r="5830" spans="35:37" x14ac:dyDescent="0.3">
      <c r="AI5830" s="32">
        <f t="shared" si="129"/>
        <v>45534.791666652534</v>
      </c>
      <c r="AJ5830" s="33">
        <v>217.89948000000001</v>
      </c>
      <c r="AK5830" s="33">
        <f>MIN(CalcoliFV!$AN$7,CalcoliFV!$AO$7+MAX(0,180-AJ5830)+4)</f>
        <v>74</v>
      </c>
    </row>
    <row r="5831" spans="35:37" x14ac:dyDescent="0.3">
      <c r="AI5831" s="32">
        <f t="shared" si="129"/>
        <v>45534.833333319199</v>
      </c>
      <c r="AJ5831" s="33">
        <v>216.68</v>
      </c>
      <c r="AK5831" s="33">
        <f>MIN(CalcoliFV!$AN$7,CalcoliFV!$AO$7+MAX(0,180-AJ5831)+4)</f>
        <v>74</v>
      </c>
    </row>
    <row r="5832" spans="35:37" x14ac:dyDescent="0.3">
      <c r="AI5832" s="32">
        <f t="shared" si="129"/>
        <v>45534.874999985863</v>
      </c>
      <c r="AJ5832" s="33">
        <v>170</v>
      </c>
      <c r="AK5832" s="33">
        <f>MIN(CalcoliFV!$AN$7,CalcoliFV!$AO$7+MAX(0,180-AJ5832)+4)</f>
        <v>84</v>
      </c>
    </row>
    <row r="5833" spans="35:37" x14ac:dyDescent="0.3">
      <c r="AI5833" s="32">
        <f t="shared" si="129"/>
        <v>45534.916666652527</v>
      </c>
      <c r="AJ5833" s="33">
        <v>130.84</v>
      </c>
      <c r="AK5833" s="33">
        <f>MIN(CalcoliFV!$AN$7,CalcoliFV!$AO$7+MAX(0,180-AJ5833)+4)</f>
        <v>110</v>
      </c>
    </row>
    <row r="5834" spans="35:37" x14ac:dyDescent="0.3">
      <c r="AI5834" s="32">
        <f t="shared" si="129"/>
        <v>45534.958333319191</v>
      </c>
      <c r="AJ5834" s="33">
        <v>124.42</v>
      </c>
      <c r="AK5834" s="33">
        <f>MIN(CalcoliFV!$AN$7,CalcoliFV!$AO$7+MAX(0,180-AJ5834)+4)</f>
        <v>110</v>
      </c>
    </row>
    <row r="5835" spans="35:37" x14ac:dyDescent="0.3">
      <c r="AI5835" s="32">
        <f t="shared" si="129"/>
        <v>45534.999999985856</v>
      </c>
      <c r="AJ5835" s="33">
        <v>123.66</v>
      </c>
      <c r="AK5835" s="33">
        <f>MIN(CalcoliFV!$AN$7,CalcoliFV!$AO$7+MAX(0,180-AJ5835)+4)</f>
        <v>110</v>
      </c>
    </row>
    <row r="5836" spans="35:37" x14ac:dyDescent="0.3">
      <c r="AI5836" s="32">
        <f t="shared" si="129"/>
        <v>45535.04166665252</v>
      </c>
      <c r="AJ5836" s="33">
        <v>123.45</v>
      </c>
      <c r="AK5836" s="33">
        <f>MIN(CalcoliFV!$AN$7,CalcoliFV!$AO$7+MAX(0,180-AJ5836)+4)</f>
        <v>110</v>
      </c>
    </row>
    <row r="5837" spans="35:37" x14ac:dyDescent="0.3">
      <c r="AI5837" s="32">
        <f t="shared" si="129"/>
        <v>45535.083333319184</v>
      </c>
      <c r="AJ5837" s="33">
        <v>121.96</v>
      </c>
      <c r="AK5837" s="33">
        <f>MIN(CalcoliFV!$AN$7,CalcoliFV!$AO$7+MAX(0,180-AJ5837)+4)</f>
        <v>110</v>
      </c>
    </row>
    <row r="5838" spans="35:37" x14ac:dyDescent="0.3">
      <c r="AI5838" s="32">
        <f t="shared" si="129"/>
        <v>45535.124999985848</v>
      </c>
      <c r="AJ5838" s="33">
        <v>120.11</v>
      </c>
      <c r="AK5838" s="33">
        <f>MIN(CalcoliFV!$AN$7,CalcoliFV!$AO$7+MAX(0,180-AJ5838)+4)</f>
        <v>110</v>
      </c>
    </row>
    <row r="5839" spans="35:37" x14ac:dyDescent="0.3">
      <c r="AI5839" s="32">
        <f t="shared" si="129"/>
        <v>45535.166666652513</v>
      </c>
      <c r="AJ5839" s="33">
        <v>120</v>
      </c>
      <c r="AK5839" s="33">
        <f>MIN(CalcoliFV!$AN$7,CalcoliFV!$AO$7+MAX(0,180-AJ5839)+4)</f>
        <v>110</v>
      </c>
    </row>
    <row r="5840" spans="35:37" x14ac:dyDescent="0.3">
      <c r="AI5840" s="32">
        <f t="shared" si="129"/>
        <v>45535.208333319177</v>
      </c>
      <c r="AJ5840" s="33">
        <v>118.36</v>
      </c>
      <c r="AK5840" s="33">
        <f>MIN(CalcoliFV!$AN$7,CalcoliFV!$AO$7+MAX(0,180-AJ5840)+4)</f>
        <v>110</v>
      </c>
    </row>
    <row r="5841" spans="35:37" x14ac:dyDescent="0.3">
      <c r="AI5841" s="32">
        <f t="shared" si="129"/>
        <v>45535.249999985841</v>
      </c>
      <c r="AJ5841" s="33">
        <v>120</v>
      </c>
      <c r="AK5841" s="33">
        <f>MIN(CalcoliFV!$AN$7,CalcoliFV!$AO$7+MAX(0,180-AJ5841)+4)</f>
        <v>110</v>
      </c>
    </row>
    <row r="5842" spans="35:37" x14ac:dyDescent="0.3">
      <c r="AI5842" s="32">
        <f t="shared" si="129"/>
        <v>45535.291666652505</v>
      </c>
      <c r="AJ5842" s="33">
        <v>119.96</v>
      </c>
      <c r="AK5842" s="33">
        <f>MIN(CalcoliFV!$AN$7,CalcoliFV!$AO$7+MAX(0,180-AJ5842)+4)</f>
        <v>110</v>
      </c>
    </row>
    <row r="5843" spans="35:37" x14ac:dyDescent="0.3">
      <c r="AI5843" s="32">
        <f t="shared" si="129"/>
        <v>45535.333333319169</v>
      </c>
      <c r="AJ5843" s="33">
        <v>117.2</v>
      </c>
      <c r="AK5843" s="33">
        <f>MIN(CalcoliFV!$AN$7,CalcoliFV!$AO$7+MAX(0,180-AJ5843)+4)</f>
        <v>110</v>
      </c>
    </row>
    <row r="5844" spans="35:37" x14ac:dyDescent="0.3">
      <c r="AI5844" s="32">
        <f t="shared" si="129"/>
        <v>45535.374999985834</v>
      </c>
      <c r="AJ5844" s="33">
        <v>113.73</v>
      </c>
      <c r="AK5844" s="33">
        <f>MIN(CalcoliFV!$AN$7,CalcoliFV!$AO$7+MAX(0,180-AJ5844)+4)</f>
        <v>110</v>
      </c>
    </row>
    <row r="5845" spans="35:37" x14ac:dyDescent="0.3">
      <c r="AI5845" s="32">
        <f t="shared" si="129"/>
        <v>45535.416666652498</v>
      </c>
      <c r="AJ5845" s="33">
        <v>103.86</v>
      </c>
      <c r="AK5845" s="33">
        <f>MIN(CalcoliFV!$AN$7,CalcoliFV!$AO$7+MAX(0,180-AJ5845)+4)</f>
        <v>110</v>
      </c>
    </row>
    <row r="5846" spans="35:37" x14ac:dyDescent="0.3">
      <c r="AI5846" s="32">
        <f t="shared" si="129"/>
        <v>45535.458333319162</v>
      </c>
      <c r="AJ5846" s="33">
        <v>101.5</v>
      </c>
      <c r="AK5846" s="33">
        <f>MIN(CalcoliFV!$AN$7,CalcoliFV!$AO$7+MAX(0,180-AJ5846)+4)</f>
        <v>110</v>
      </c>
    </row>
    <row r="5847" spans="35:37" x14ac:dyDescent="0.3">
      <c r="AI5847" s="32">
        <f t="shared" si="129"/>
        <v>45535.499999985826</v>
      </c>
      <c r="AJ5847" s="33">
        <v>99</v>
      </c>
      <c r="AK5847" s="33">
        <f>MIN(CalcoliFV!$AN$7,CalcoliFV!$AO$7+MAX(0,180-AJ5847)+4)</f>
        <v>110</v>
      </c>
    </row>
    <row r="5848" spans="35:37" x14ac:dyDescent="0.3">
      <c r="AI5848" s="32">
        <f t="shared" si="129"/>
        <v>45535.541666652491</v>
      </c>
      <c r="AJ5848" s="33">
        <v>97.68</v>
      </c>
      <c r="AK5848" s="33">
        <f>MIN(CalcoliFV!$AN$7,CalcoliFV!$AO$7+MAX(0,180-AJ5848)+4)</f>
        <v>110</v>
      </c>
    </row>
    <row r="5849" spans="35:37" x14ac:dyDescent="0.3">
      <c r="AI5849" s="32">
        <f t="shared" si="129"/>
        <v>45535.583333319155</v>
      </c>
      <c r="AJ5849" s="33">
        <v>99</v>
      </c>
      <c r="AK5849" s="33">
        <f>MIN(CalcoliFV!$AN$7,CalcoliFV!$AO$7+MAX(0,180-AJ5849)+4)</f>
        <v>110</v>
      </c>
    </row>
    <row r="5850" spans="35:37" x14ac:dyDescent="0.3">
      <c r="AI5850" s="32">
        <f t="shared" si="129"/>
        <v>45535.624999985819</v>
      </c>
      <c r="AJ5850" s="33">
        <v>109.22</v>
      </c>
      <c r="AK5850" s="33">
        <f>MIN(CalcoliFV!$AN$7,CalcoliFV!$AO$7+MAX(0,180-AJ5850)+4)</f>
        <v>110</v>
      </c>
    </row>
    <row r="5851" spans="35:37" x14ac:dyDescent="0.3">
      <c r="AI5851" s="32">
        <f t="shared" si="129"/>
        <v>45535.666666652483</v>
      </c>
      <c r="AJ5851" s="33">
        <v>116.26</v>
      </c>
      <c r="AK5851" s="33">
        <f>MIN(CalcoliFV!$AN$7,CalcoliFV!$AO$7+MAX(0,180-AJ5851)+4)</f>
        <v>110</v>
      </c>
    </row>
    <row r="5852" spans="35:37" x14ac:dyDescent="0.3">
      <c r="AI5852" s="32">
        <f t="shared" si="129"/>
        <v>45535.708333319148</v>
      </c>
      <c r="AJ5852" s="33">
        <v>122.65</v>
      </c>
      <c r="AK5852" s="33">
        <f>MIN(CalcoliFV!$AN$7,CalcoliFV!$AO$7+MAX(0,180-AJ5852)+4)</f>
        <v>110</v>
      </c>
    </row>
    <row r="5853" spans="35:37" x14ac:dyDescent="0.3">
      <c r="AI5853" s="32">
        <f t="shared" si="129"/>
        <v>45535.749999985812</v>
      </c>
      <c r="AJ5853" s="33">
        <v>151.66</v>
      </c>
      <c r="AK5853" s="33">
        <f>MIN(CalcoliFV!$AN$7,CalcoliFV!$AO$7+MAX(0,180-AJ5853)+4)</f>
        <v>102.34</v>
      </c>
    </row>
    <row r="5854" spans="35:37" x14ac:dyDescent="0.3">
      <c r="AI5854" s="32">
        <f t="shared" si="129"/>
        <v>45535.791666652476</v>
      </c>
      <c r="AJ5854" s="33">
        <v>200</v>
      </c>
      <c r="AK5854" s="33">
        <f>MIN(CalcoliFV!$AN$7,CalcoliFV!$AO$7+MAX(0,180-AJ5854)+4)</f>
        <v>74</v>
      </c>
    </row>
    <row r="5855" spans="35:37" x14ac:dyDescent="0.3">
      <c r="AI5855" s="32">
        <f t="shared" si="129"/>
        <v>45535.83333331914</v>
      </c>
      <c r="AJ5855" s="33">
        <v>206.38063</v>
      </c>
      <c r="AK5855" s="33">
        <f>MIN(CalcoliFV!$AN$7,CalcoliFV!$AO$7+MAX(0,180-AJ5855)+4)</f>
        <v>74</v>
      </c>
    </row>
    <row r="5856" spans="35:37" x14ac:dyDescent="0.3">
      <c r="AI5856" s="32">
        <f t="shared" si="129"/>
        <v>45535.874999985805</v>
      </c>
      <c r="AJ5856" s="33">
        <v>160.02000000000001</v>
      </c>
      <c r="AK5856" s="33">
        <f>MIN(CalcoliFV!$AN$7,CalcoliFV!$AO$7+MAX(0,180-AJ5856)+4)</f>
        <v>93.97999999999999</v>
      </c>
    </row>
    <row r="5857" spans="35:37" x14ac:dyDescent="0.3">
      <c r="AI5857" s="32">
        <f t="shared" si="129"/>
        <v>45535.916666652469</v>
      </c>
      <c r="AJ5857" s="33">
        <v>127.61</v>
      </c>
      <c r="AK5857" s="33">
        <f>MIN(CalcoliFV!$AN$7,CalcoliFV!$AO$7+MAX(0,180-AJ5857)+4)</f>
        <v>110</v>
      </c>
    </row>
    <row r="5858" spans="35:37" x14ac:dyDescent="0.3">
      <c r="AI5858" s="32">
        <f t="shared" si="129"/>
        <v>45535.958333319133</v>
      </c>
      <c r="AJ5858" s="33">
        <v>123</v>
      </c>
      <c r="AK5858" s="33">
        <f>MIN(CalcoliFV!$AN$7,CalcoliFV!$AO$7+MAX(0,180-AJ5858)+4)</f>
        <v>110</v>
      </c>
    </row>
    <row r="5859" spans="35:37" x14ac:dyDescent="0.3">
      <c r="AI5859" s="32">
        <f t="shared" si="129"/>
        <v>45535.999999985797</v>
      </c>
      <c r="AJ5859" s="33">
        <v>123.67</v>
      </c>
      <c r="AK5859" s="33">
        <f>MIN(CalcoliFV!$AN$7,CalcoliFV!$AO$7+MAX(0,180-AJ5859)+4)</f>
        <v>110</v>
      </c>
    </row>
    <row r="5860" spans="35:37" x14ac:dyDescent="0.3">
      <c r="AI5860" s="32">
        <f t="shared" si="129"/>
        <v>45536.041666652462</v>
      </c>
      <c r="AJ5860" s="33">
        <v>123.48</v>
      </c>
      <c r="AK5860" s="33">
        <f>MIN(CalcoliFV!$AN$7,CalcoliFV!$AO$7+MAX(0,180-AJ5860)+4)</f>
        <v>110</v>
      </c>
    </row>
    <row r="5861" spans="35:37" x14ac:dyDescent="0.3">
      <c r="AI5861" s="32">
        <f t="shared" si="129"/>
        <v>45536.083333319126</v>
      </c>
      <c r="AJ5861" s="33">
        <v>121.2</v>
      </c>
      <c r="AK5861" s="33">
        <f>MIN(CalcoliFV!$AN$7,CalcoliFV!$AO$7+MAX(0,180-AJ5861)+4)</f>
        <v>110</v>
      </c>
    </row>
    <row r="5862" spans="35:37" x14ac:dyDescent="0.3">
      <c r="AI5862" s="32">
        <f t="shared" si="129"/>
        <v>45536.12499998579</v>
      </c>
      <c r="AJ5862" s="33">
        <v>118.18</v>
      </c>
      <c r="AK5862" s="33">
        <f>MIN(CalcoliFV!$AN$7,CalcoliFV!$AO$7+MAX(0,180-AJ5862)+4)</f>
        <v>110</v>
      </c>
    </row>
    <row r="5863" spans="35:37" x14ac:dyDescent="0.3">
      <c r="AI5863" s="32">
        <f t="shared" si="129"/>
        <v>45536.166666652454</v>
      </c>
      <c r="AJ5863" s="33">
        <v>116.41</v>
      </c>
      <c r="AK5863" s="33">
        <f>MIN(CalcoliFV!$AN$7,CalcoliFV!$AO$7+MAX(0,180-AJ5863)+4)</f>
        <v>110</v>
      </c>
    </row>
    <row r="5864" spans="35:37" x14ac:dyDescent="0.3">
      <c r="AI5864" s="32">
        <f t="shared" si="129"/>
        <v>45536.208333319119</v>
      </c>
      <c r="AJ5864" s="33">
        <v>113.33</v>
      </c>
      <c r="AK5864" s="33">
        <f>MIN(CalcoliFV!$AN$7,CalcoliFV!$AO$7+MAX(0,180-AJ5864)+4)</f>
        <v>110</v>
      </c>
    </row>
    <row r="5865" spans="35:37" x14ac:dyDescent="0.3">
      <c r="AI5865" s="32">
        <f t="shared" si="129"/>
        <v>45536.249999985783</v>
      </c>
      <c r="AJ5865" s="33">
        <v>116</v>
      </c>
      <c r="AK5865" s="33">
        <f>MIN(CalcoliFV!$AN$7,CalcoliFV!$AO$7+MAX(0,180-AJ5865)+4)</f>
        <v>110</v>
      </c>
    </row>
    <row r="5866" spans="35:37" x14ac:dyDescent="0.3">
      <c r="AI5866" s="32">
        <f t="shared" si="129"/>
        <v>45536.291666652447</v>
      </c>
      <c r="AJ5866" s="33">
        <v>112.5</v>
      </c>
      <c r="AK5866" s="33">
        <f>MIN(CalcoliFV!$AN$7,CalcoliFV!$AO$7+MAX(0,180-AJ5866)+4)</f>
        <v>110</v>
      </c>
    </row>
    <row r="5867" spans="35:37" x14ac:dyDescent="0.3">
      <c r="AI5867" s="32">
        <f t="shared" si="129"/>
        <v>45536.333333319111</v>
      </c>
      <c r="AJ5867" s="33">
        <v>108.49</v>
      </c>
      <c r="AK5867" s="33">
        <f>MIN(CalcoliFV!$AN$7,CalcoliFV!$AO$7+MAX(0,180-AJ5867)+4)</f>
        <v>110</v>
      </c>
    </row>
    <row r="5868" spans="35:37" x14ac:dyDescent="0.3">
      <c r="AI5868" s="32">
        <f t="shared" si="129"/>
        <v>45536.374999985776</v>
      </c>
      <c r="AJ5868" s="33">
        <v>100.2</v>
      </c>
      <c r="AK5868" s="33">
        <f>MIN(CalcoliFV!$AN$7,CalcoliFV!$AO$7+MAX(0,180-AJ5868)+4)</f>
        <v>110</v>
      </c>
    </row>
    <row r="5869" spans="35:37" x14ac:dyDescent="0.3">
      <c r="AI5869" s="32">
        <f t="shared" si="129"/>
        <v>45536.41666665244</v>
      </c>
      <c r="AJ5869" s="33">
        <v>92.04</v>
      </c>
      <c r="AK5869" s="33">
        <f>MIN(CalcoliFV!$AN$7,CalcoliFV!$AO$7+MAX(0,180-AJ5869)+4)</f>
        <v>110</v>
      </c>
    </row>
    <row r="5870" spans="35:37" x14ac:dyDescent="0.3">
      <c r="AI5870" s="32">
        <f t="shared" si="129"/>
        <v>45536.458333319104</v>
      </c>
      <c r="AJ5870" s="33">
        <v>94.67</v>
      </c>
      <c r="AK5870" s="33">
        <f>MIN(CalcoliFV!$AN$7,CalcoliFV!$AO$7+MAX(0,180-AJ5870)+4)</f>
        <v>110</v>
      </c>
    </row>
    <row r="5871" spans="35:37" x14ac:dyDescent="0.3">
      <c r="AI5871" s="32">
        <f t="shared" si="129"/>
        <v>45536.499999985768</v>
      </c>
      <c r="AJ5871" s="33">
        <v>102.24</v>
      </c>
      <c r="AK5871" s="33">
        <f>MIN(CalcoliFV!$AN$7,CalcoliFV!$AO$7+MAX(0,180-AJ5871)+4)</f>
        <v>110</v>
      </c>
    </row>
    <row r="5872" spans="35:37" x14ac:dyDescent="0.3">
      <c r="AI5872" s="32">
        <f t="shared" si="129"/>
        <v>45536.541666652432</v>
      </c>
      <c r="AJ5872" s="33">
        <v>96.62</v>
      </c>
      <c r="AK5872" s="33">
        <f>MIN(CalcoliFV!$AN$7,CalcoliFV!$AO$7+MAX(0,180-AJ5872)+4)</f>
        <v>110</v>
      </c>
    </row>
    <row r="5873" spans="35:37" x14ac:dyDescent="0.3">
      <c r="AI5873" s="32">
        <f t="shared" si="129"/>
        <v>45536.583333319097</v>
      </c>
      <c r="AJ5873" s="33">
        <v>91.88</v>
      </c>
      <c r="AK5873" s="33">
        <f>MIN(CalcoliFV!$AN$7,CalcoliFV!$AO$7+MAX(0,180-AJ5873)+4)</f>
        <v>110</v>
      </c>
    </row>
    <row r="5874" spans="35:37" x14ac:dyDescent="0.3">
      <c r="AI5874" s="32">
        <f t="shared" si="129"/>
        <v>45536.624999985761</v>
      </c>
      <c r="AJ5874" s="33">
        <v>93.56</v>
      </c>
      <c r="AK5874" s="33">
        <f>MIN(CalcoliFV!$AN$7,CalcoliFV!$AO$7+MAX(0,180-AJ5874)+4)</f>
        <v>110</v>
      </c>
    </row>
    <row r="5875" spans="35:37" x14ac:dyDescent="0.3">
      <c r="AI5875" s="32">
        <f t="shared" si="129"/>
        <v>45536.666666652425</v>
      </c>
      <c r="AJ5875" s="33">
        <v>104.95</v>
      </c>
      <c r="AK5875" s="33">
        <f>MIN(CalcoliFV!$AN$7,CalcoliFV!$AO$7+MAX(0,180-AJ5875)+4)</f>
        <v>110</v>
      </c>
    </row>
    <row r="5876" spans="35:37" x14ac:dyDescent="0.3">
      <c r="AI5876" s="32">
        <f t="shared" si="129"/>
        <v>45536.708333319089</v>
      </c>
      <c r="AJ5876" s="33">
        <v>116.44</v>
      </c>
      <c r="AK5876" s="33">
        <f>MIN(CalcoliFV!$AN$7,CalcoliFV!$AO$7+MAX(0,180-AJ5876)+4)</f>
        <v>110</v>
      </c>
    </row>
    <row r="5877" spans="35:37" x14ac:dyDescent="0.3">
      <c r="AI5877" s="32">
        <f t="shared" si="129"/>
        <v>45536.749999985754</v>
      </c>
      <c r="AJ5877" s="33">
        <v>143.4</v>
      </c>
      <c r="AK5877" s="33">
        <f>MIN(CalcoliFV!$AN$7,CalcoliFV!$AO$7+MAX(0,180-AJ5877)+4)</f>
        <v>110</v>
      </c>
    </row>
    <row r="5878" spans="35:37" x14ac:dyDescent="0.3">
      <c r="AI5878" s="32">
        <f t="shared" si="129"/>
        <v>45536.791666652418</v>
      </c>
      <c r="AJ5878" s="33">
        <v>168</v>
      </c>
      <c r="AK5878" s="33">
        <f>MIN(CalcoliFV!$AN$7,CalcoliFV!$AO$7+MAX(0,180-AJ5878)+4)</f>
        <v>86</v>
      </c>
    </row>
    <row r="5879" spans="35:37" x14ac:dyDescent="0.3">
      <c r="AI5879" s="32">
        <f t="shared" si="129"/>
        <v>45536.833333319082</v>
      </c>
      <c r="AJ5879" s="33">
        <v>180</v>
      </c>
      <c r="AK5879" s="33">
        <f>MIN(CalcoliFV!$AN$7,CalcoliFV!$AO$7+MAX(0,180-AJ5879)+4)</f>
        <v>74</v>
      </c>
    </row>
    <row r="5880" spans="35:37" x14ac:dyDescent="0.3">
      <c r="AI5880" s="32">
        <f t="shared" si="129"/>
        <v>45536.874999985746</v>
      </c>
      <c r="AJ5880" s="33">
        <v>160.18</v>
      </c>
      <c r="AK5880" s="33">
        <f>MIN(CalcoliFV!$AN$7,CalcoliFV!$AO$7+MAX(0,180-AJ5880)+4)</f>
        <v>93.82</v>
      </c>
    </row>
    <row r="5881" spans="35:37" x14ac:dyDescent="0.3">
      <c r="AI5881" s="32">
        <f t="shared" si="129"/>
        <v>45536.916666652411</v>
      </c>
      <c r="AJ5881" s="33">
        <v>157.61000000000001</v>
      </c>
      <c r="AK5881" s="33">
        <f>MIN(CalcoliFV!$AN$7,CalcoliFV!$AO$7+MAX(0,180-AJ5881)+4)</f>
        <v>96.389999999999986</v>
      </c>
    </row>
    <row r="5882" spans="35:37" x14ac:dyDescent="0.3">
      <c r="AI5882" s="32">
        <f t="shared" si="129"/>
        <v>45536.958333319075</v>
      </c>
      <c r="AJ5882" s="33">
        <v>131.53746000000001</v>
      </c>
      <c r="AK5882" s="33">
        <f>MIN(CalcoliFV!$AN$7,CalcoliFV!$AO$7+MAX(0,180-AJ5882)+4)</f>
        <v>110</v>
      </c>
    </row>
    <row r="5883" spans="35:37" x14ac:dyDescent="0.3">
      <c r="AI5883" s="32">
        <f t="shared" si="129"/>
        <v>45536.999999985739</v>
      </c>
      <c r="AJ5883" s="33">
        <v>122.70302</v>
      </c>
      <c r="AK5883" s="33">
        <f>MIN(CalcoliFV!$AN$7,CalcoliFV!$AO$7+MAX(0,180-AJ5883)+4)</f>
        <v>110</v>
      </c>
    </row>
    <row r="5884" spans="35:37" x14ac:dyDescent="0.3">
      <c r="AI5884" s="32">
        <f t="shared" si="129"/>
        <v>45537.041666652403</v>
      </c>
      <c r="AJ5884" s="33">
        <v>120</v>
      </c>
      <c r="AK5884" s="33">
        <f>MIN(CalcoliFV!$AN$7,CalcoliFV!$AO$7+MAX(0,180-AJ5884)+4)</f>
        <v>110</v>
      </c>
    </row>
    <row r="5885" spans="35:37" x14ac:dyDescent="0.3">
      <c r="AI5885" s="32">
        <f t="shared" si="129"/>
        <v>45537.083333319068</v>
      </c>
      <c r="AJ5885" s="33">
        <v>117</v>
      </c>
      <c r="AK5885" s="33">
        <f>MIN(CalcoliFV!$AN$7,CalcoliFV!$AO$7+MAX(0,180-AJ5885)+4)</f>
        <v>110</v>
      </c>
    </row>
    <row r="5886" spans="35:37" x14ac:dyDescent="0.3">
      <c r="AI5886" s="32">
        <f t="shared" si="129"/>
        <v>45537.124999985732</v>
      </c>
      <c r="AJ5886" s="33">
        <v>116.74</v>
      </c>
      <c r="AK5886" s="33">
        <f>MIN(CalcoliFV!$AN$7,CalcoliFV!$AO$7+MAX(0,180-AJ5886)+4)</f>
        <v>110</v>
      </c>
    </row>
    <row r="5887" spans="35:37" x14ac:dyDescent="0.3">
      <c r="AI5887" s="32">
        <f t="shared" si="129"/>
        <v>45537.166666652396</v>
      </c>
      <c r="AJ5887" s="33">
        <v>117</v>
      </c>
      <c r="AK5887" s="33">
        <f>MIN(CalcoliFV!$AN$7,CalcoliFV!$AO$7+MAX(0,180-AJ5887)+4)</f>
        <v>110</v>
      </c>
    </row>
    <row r="5888" spans="35:37" x14ac:dyDescent="0.3">
      <c r="AI5888" s="32">
        <f t="shared" si="129"/>
        <v>45537.20833331906</v>
      </c>
      <c r="AJ5888" s="33">
        <v>121.28</v>
      </c>
      <c r="AK5888" s="33">
        <f>MIN(CalcoliFV!$AN$7,CalcoliFV!$AO$7+MAX(0,180-AJ5888)+4)</f>
        <v>110</v>
      </c>
    </row>
    <row r="5889" spans="35:37" x14ac:dyDescent="0.3">
      <c r="AI5889" s="32">
        <f t="shared" si="129"/>
        <v>45537.249999985725</v>
      </c>
      <c r="AJ5889" s="33">
        <v>166</v>
      </c>
      <c r="AK5889" s="33">
        <f>MIN(CalcoliFV!$AN$7,CalcoliFV!$AO$7+MAX(0,180-AJ5889)+4)</f>
        <v>88</v>
      </c>
    </row>
    <row r="5890" spans="35:37" x14ac:dyDescent="0.3">
      <c r="AI5890" s="32">
        <f t="shared" si="129"/>
        <v>45537.291666652389</v>
      </c>
      <c r="AJ5890" s="33">
        <v>191.67</v>
      </c>
      <c r="AK5890" s="33">
        <f>MIN(CalcoliFV!$AN$7,CalcoliFV!$AO$7+MAX(0,180-AJ5890)+4)</f>
        <v>74</v>
      </c>
    </row>
    <row r="5891" spans="35:37" x14ac:dyDescent="0.3">
      <c r="AI5891" s="32">
        <f t="shared" si="129"/>
        <v>45537.333333319053</v>
      </c>
      <c r="AJ5891" s="33">
        <v>192.43</v>
      </c>
      <c r="AK5891" s="33">
        <f>MIN(CalcoliFV!$AN$7,CalcoliFV!$AO$7+MAX(0,180-AJ5891)+4)</f>
        <v>74</v>
      </c>
    </row>
    <row r="5892" spans="35:37" x14ac:dyDescent="0.3">
      <c r="AI5892" s="32">
        <f t="shared" si="129"/>
        <v>45537.374999985717</v>
      </c>
      <c r="AJ5892" s="33">
        <v>173.21</v>
      </c>
      <c r="AK5892" s="33">
        <f>MIN(CalcoliFV!$AN$7,CalcoliFV!$AO$7+MAX(0,180-AJ5892)+4)</f>
        <v>80.789999999999992</v>
      </c>
    </row>
    <row r="5893" spans="35:37" x14ac:dyDescent="0.3">
      <c r="AI5893" s="32">
        <f t="shared" ref="AI5893:AI5956" si="130">AI5892+1/24</f>
        <v>45537.416666652382</v>
      </c>
      <c r="AJ5893" s="33">
        <v>132.79</v>
      </c>
      <c r="AK5893" s="33">
        <f>MIN(CalcoliFV!$AN$7,CalcoliFV!$AO$7+MAX(0,180-AJ5893)+4)</f>
        <v>110</v>
      </c>
    </row>
    <row r="5894" spans="35:37" x14ac:dyDescent="0.3">
      <c r="AI5894" s="32">
        <f t="shared" si="130"/>
        <v>45537.458333319046</v>
      </c>
      <c r="AJ5894" s="33">
        <v>130</v>
      </c>
      <c r="AK5894" s="33">
        <f>MIN(CalcoliFV!$AN$7,CalcoliFV!$AO$7+MAX(0,180-AJ5894)+4)</f>
        <v>110</v>
      </c>
    </row>
    <row r="5895" spans="35:37" x14ac:dyDescent="0.3">
      <c r="AI5895" s="32">
        <f t="shared" si="130"/>
        <v>45537.49999998571</v>
      </c>
      <c r="AJ5895" s="33">
        <v>130</v>
      </c>
      <c r="AK5895" s="33">
        <f>MIN(CalcoliFV!$AN$7,CalcoliFV!$AO$7+MAX(0,180-AJ5895)+4)</f>
        <v>110</v>
      </c>
    </row>
    <row r="5896" spans="35:37" x14ac:dyDescent="0.3">
      <c r="AI5896" s="32">
        <f t="shared" si="130"/>
        <v>45537.541666652374</v>
      </c>
      <c r="AJ5896" s="33">
        <v>128.68</v>
      </c>
      <c r="AK5896" s="33">
        <f>MIN(CalcoliFV!$AN$7,CalcoliFV!$AO$7+MAX(0,180-AJ5896)+4)</f>
        <v>110</v>
      </c>
    </row>
    <row r="5897" spans="35:37" x14ac:dyDescent="0.3">
      <c r="AI5897" s="32">
        <f t="shared" si="130"/>
        <v>45537.583333319039</v>
      </c>
      <c r="AJ5897" s="33">
        <v>170</v>
      </c>
      <c r="AK5897" s="33">
        <f>MIN(CalcoliFV!$AN$7,CalcoliFV!$AO$7+MAX(0,180-AJ5897)+4)</f>
        <v>84</v>
      </c>
    </row>
    <row r="5898" spans="35:37" x14ac:dyDescent="0.3">
      <c r="AI5898" s="32">
        <f t="shared" si="130"/>
        <v>45537.624999985703</v>
      </c>
      <c r="AJ5898" s="33">
        <v>198.84746000000001</v>
      </c>
      <c r="AK5898" s="33">
        <f>MIN(CalcoliFV!$AN$7,CalcoliFV!$AO$7+MAX(0,180-AJ5898)+4)</f>
        <v>74</v>
      </c>
    </row>
    <row r="5899" spans="35:37" x14ac:dyDescent="0.3">
      <c r="AI5899" s="32">
        <f t="shared" si="130"/>
        <v>45537.666666652367</v>
      </c>
      <c r="AJ5899" s="33">
        <v>210.14037999999999</v>
      </c>
      <c r="AK5899" s="33">
        <f>MIN(CalcoliFV!$AN$7,CalcoliFV!$AO$7+MAX(0,180-AJ5899)+4)</f>
        <v>74</v>
      </c>
    </row>
    <row r="5900" spans="35:37" x14ac:dyDescent="0.3">
      <c r="AI5900" s="32">
        <f t="shared" si="130"/>
        <v>45537.708333319031</v>
      </c>
      <c r="AJ5900" s="33">
        <v>210</v>
      </c>
      <c r="AK5900" s="33">
        <f>MIN(CalcoliFV!$AN$7,CalcoliFV!$AO$7+MAX(0,180-AJ5900)+4)</f>
        <v>74</v>
      </c>
    </row>
    <row r="5901" spans="35:37" x14ac:dyDescent="0.3">
      <c r="AI5901" s="32">
        <f t="shared" si="130"/>
        <v>45537.749999985695</v>
      </c>
      <c r="AJ5901" s="33">
        <v>240</v>
      </c>
      <c r="AK5901" s="33">
        <f>MIN(CalcoliFV!$AN$7,CalcoliFV!$AO$7+MAX(0,180-AJ5901)+4)</f>
        <v>74</v>
      </c>
    </row>
    <row r="5902" spans="35:37" x14ac:dyDescent="0.3">
      <c r="AI5902" s="32">
        <f t="shared" si="130"/>
        <v>45537.79166665236</v>
      </c>
      <c r="AJ5902" s="33">
        <v>252.1</v>
      </c>
      <c r="AK5902" s="33">
        <f>MIN(CalcoliFV!$AN$7,CalcoliFV!$AO$7+MAX(0,180-AJ5902)+4)</f>
        <v>74</v>
      </c>
    </row>
    <row r="5903" spans="35:37" x14ac:dyDescent="0.3">
      <c r="AI5903" s="32">
        <f t="shared" si="130"/>
        <v>45537.833333319024</v>
      </c>
      <c r="AJ5903" s="33">
        <v>252.1</v>
      </c>
      <c r="AK5903" s="33">
        <f>MIN(CalcoliFV!$AN$7,CalcoliFV!$AO$7+MAX(0,180-AJ5903)+4)</f>
        <v>74</v>
      </c>
    </row>
    <row r="5904" spans="35:37" x14ac:dyDescent="0.3">
      <c r="AI5904" s="32">
        <f t="shared" si="130"/>
        <v>45537.874999985688</v>
      </c>
      <c r="AJ5904" s="33">
        <v>250.1</v>
      </c>
      <c r="AK5904" s="33">
        <f>MIN(CalcoliFV!$AN$7,CalcoliFV!$AO$7+MAX(0,180-AJ5904)+4)</f>
        <v>74</v>
      </c>
    </row>
    <row r="5905" spans="35:37" x14ac:dyDescent="0.3">
      <c r="AI5905" s="32">
        <f t="shared" si="130"/>
        <v>45537.916666652352</v>
      </c>
      <c r="AJ5905" s="33">
        <v>206.13</v>
      </c>
      <c r="AK5905" s="33">
        <f>MIN(CalcoliFV!$AN$7,CalcoliFV!$AO$7+MAX(0,180-AJ5905)+4)</f>
        <v>74</v>
      </c>
    </row>
    <row r="5906" spans="35:37" x14ac:dyDescent="0.3">
      <c r="AI5906" s="32">
        <f t="shared" si="130"/>
        <v>45537.958333319017</v>
      </c>
      <c r="AJ5906" s="33">
        <v>167.26</v>
      </c>
      <c r="AK5906" s="33">
        <f>MIN(CalcoliFV!$AN$7,CalcoliFV!$AO$7+MAX(0,180-AJ5906)+4)</f>
        <v>86.740000000000009</v>
      </c>
    </row>
    <row r="5907" spans="35:37" x14ac:dyDescent="0.3">
      <c r="AI5907" s="32">
        <f t="shared" si="130"/>
        <v>45537.999999985681</v>
      </c>
      <c r="AJ5907" s="33">
        <v>159</v>
      </c>
      <c r="AK5907" s="33">
        <f>MIN(CalcoliFV!$AN$7,CalcoliFV!$AO$7+MAX(0,180-AJ5907)+4)</f>
        <v>95</v>
      </c>
    </row>
    <row r="5908" spans="35:37" x14ac:dyDescent="0.3">
      <c r="AI5908" s="32">
        <f t="shared" si="130"/>
        <v>45538.041666652345</v>
      </c>
      <c r="AJ5908" s="33">
        <v>124.43</v>
      </c>
      <c r="AK5908" s="33">
        <f>MIN(CalcoliFV!$AN$7,CalcoliFV!$AO$7+MAX(0,180-AJ5908)+4)</f>
        <v>110</v>
      </c>
    </row>
    <row r="5909" spans="35:37" x14ac:dyDescent="0.3">
      <c r="AI5909" s="32">
        <f t="shared" si="130"/>
        <v>45538.083333319009</v>
      </c>
      <c r="AJ5909" s="33">
        <v>123</v>
      </c>
      <c r="AK5909" s="33">
        <f>MIN(CalcoliFV!$AN$7,CalcoliFV!$AO$7+MAX(0,180-AJ5909)+4)</f>
        <v>110</v>
      </c>
    </row>
    <row r="5910" spans="35:37" x14ac:dyDescent="0.3">
      <c r="AI5910" s="32">
        <f t="shared" si="130"/>
        <v>45538.124999985674</v>
      </c>
      <c r="AJ5910" s="33">
        <v>122.01</v>
      </c>
      <c r="AK5910" s="33">
        <f>MIN(CalcoliFV!$AN$7,CalcoliFV!$AO$7+MAX(0,180-AJ5910)+4)</f>
        <v>110</v>
      </c>
    </row>
    <row r="5911" spans="35:37" x14ac:dyDescent="0.3">
      <c r="AI5911" s="32">
        <f t="shared" si="130"/>
        <v>45538.166666652338</v>
      </c>
      <c r="AJ5911" s="33">
        <v>123</v>
      </c>
      <c r="AK5911" s="33">
        <f>MIN(CalcoliFV!$AN$7,CalcoliFV!$AO$7+MAX(0,180-AJ5911)+4)</f>
        <v>110</v>
      </c>
    </row>
    <row r="5912" spans="35:37" x14ac:dyDescent="0.3">
      <c r="AI5912" s="32">
        <f t="shared" si="130"/>
        <v>45538.208333319002</v>
      </c>
      <c r="AJ5912" s="33">
        <v>123</v>
      </c>
      <c r="AK5912" s="33">
        <f>MIN(CalcoliFV!$AN$7,CalcoliFV!$AO$7+MAX(0,180-AJ5912)+4)</f>
        <v>110</v>
      </c>
    </row>
    <row r="5913" spans="35:37" x14ac:dyDescent="0.3">
      <c r="AI5913" s="32">
        <f t="shared" si="130"/>
        <v>45538.249999985666</v>
      </c>
      <c r="AJ5913" s="33">
        <v>140.72</v>
      </c>
      <c r="AK5913" s="33">
        <f>MIN(CalcoliFV!$AN$7,CalcoliFV!$AO$7+MAX(0,180-AJ5913)+4)</f>
        <v>110</v>
      </c>
    </row>
    <row r="5914" spans="35:37" x14ac:dyDescent="0.3">
      <c r="AI5914" s="32">
        <f t="shared" si="130"/>
        <v>45538.291666652331</v>
      </c>
      <c r="AJ5914" s="33">
        <v>160.5</v>
      </c>
      <c r="AK5914" s="33">
        <f>MIN(CalcoliFV!$AN$7,CalcoliFV!$AO$7+MAX(0,180-AJ5914)+4)</f>
        <v>93.5</v>
      </c>
    </row>
    <row r="5915" spans="35:37" x14ac:dyDescent="0.3">
      <c r="AI5915" s="32">
        <f t="shared" si="130"/>
        <v>45538.333333318995</v>
      </c>
      <c r="AJ5915" s="33">
        <v>167.43</v>
      </c>
      <c r="AK5915" s="33">
        <f>MIN(CalcoliFV!$AN$7,CalcoliFV!$AO$7+MAX(0,180-AJ5915)+4)</f>
        <v>86.57</v>
      </c>
    </row>
    <row r="5916" spans="35:37" x14ac:dyDescent="0.3">
      <c r="AI5916" s="32">
        <f t="shared" si="130"/>
        <v>45538.374999985659</v>
      </c>
      <c r="AJ5916" s="33">
        <v>146</v>
      </c>
      <c r="AK5916" s="33">
        <f>MIN(CalcoliFV!$AN$7,CalcoliFV!$AO$7+MAX(0,180-AJ5916)+4)</f>
        <v>108</v>
      </c>
    </row>
    <row r="5917" spans="35:37" x14ac:dyDescent="0.3">
      <c r="AI5917" s="32">
        <f t="shared" si="130"/>
        <v>45538.416666652323</v>
      </c>
      <c r="AJ5917" s="33">
        <v>128.69999999999999</v>
      </c>
      <c r="AK5917" s="33">
        <f>MIN(CalcoliFV!$AN$7,CalcoliFV!$AO$7+MAX(0,180-AJ5917)+4)</f>
        <v>110</v>
      </c>
    </row>
    <row r="5918" spans="35:37" x14ac:dyDescent="0.3">
      <c r="AI5918" s="32">
        <f t="shared" si="130"/>
        <v>45538.458333318988</v>
      </c>
      <c r="AJ5918" s="33">
        <v>124.38</v>
      </c>
      <c r="AK5918" s="33">
        <f>MIN(CalcoliFV!$AN$7,CalcoliFV!$AO$7+MAX(0,180-AJ5918)+4)</f>
        <v>110</v>
      </c>
    </row>
    <row r="5919" spans="35:37" x14ac:dyDescent="0.3">
      <c r="AI5919" s="32">
        <f t="shared" si="130"/>
        <v>45538.499999985652</v>
      </c>
      <c r="AJ5919" s="33">
        <v>122.01</v>
      </c>
      <c r="AK5919" s="33">
        <f>MIN(CalcoliFV!$AN$7,CalcoliFV!$AO$7+MAX(0,180-AJ5919)+4)</f>
        <v>110</v>
      </c>
    </row>
    <row r="5920" spans="35:37" x14ac:dyDescent="0.3">
      <c r="AI5920" s="32">
        <f t="shared" si="130"/>
        <v>45538.541666652316</v>
      </c>
      <c r="AJ5920" s="33">
        <v>122.04</v>
      </c>
      <c r="AK5920" s="33">
        <f>MIN(CalcoliFV!$AN$7,CalcoliFV!$AO$7+MAX(0,180-AJ5920)+4)</f>
        <v>110</v>
      </c>
    </row>
    <row r="5921" spans="35:37" x14ac:dyDescent="0.3">
      <c r="AI5921" s="32">
        <f t="shared" si="130"/>
        <v>45538.58333331898</v>
      </c>
      <c r="AJ5921" s="33">
        <v>125.72</v>
      </c>
      <c r="AK5921" s="33">
        <f>MIN(CalcoliFV!$AN$7,CalcoliFV!$AO$7+MAX(0,180-AJ5921)+4)</f>
        <v>110</v>
      </c>
    </row>
    <row r="5922" spans="35:37" x14ac:dyDescent="0.3">
      <c r="AI5922" s="32">
        <f t="shared" si="130"/>
        <v>45538.624999985645</v>
      </c>
      <c r="AJ5922" s="33">
        <v>130</v>
      </c>
      <c r="AK5922" s="33">
        <f>MIN(CalcoliFV!$AN$7,CalcoliFV!$AO$7+MAX(0,180-AJ5922)+4)</f>
        <v>110</v>
      </c>
    </row>
    <row r="5923" spans="35:37" x14ac:dyDescent="0.3">
      <c r="AI5923" s="32">
        <f t="shared" si="130"/>
        <v>45538.666666652309</v>
      </c>
      <c r="AJ5923" s="33">
        <v>167.12</v>
      </c>
      <c r="AK5923" s="33">
        <f>MIN(CalcoliFV!$AN$7,CalcoliFV!$AO$7+MAX(0,180-AJ5923)+4)</f>
        <v>86.88</v>
      </c>
    </row>
    <row r="5924" spans="35:37" x14ac:dyDescent="0.3">
      <c r="AI5924" s="32">
        <f t="shared" si="130"/>
        <v>45538.708333318973</v>
      </c>
      <c r="AJ5924" s="33">
        <v>210.5</v>
      </c>
      <c r="AK5924" s="33">
        <f>MIN(CalcoliFV!$AN$7,CalcoliFV!$AO$7+MAX(0,180-AJ5924)+4)</f>
        <v>74</v>
      </c>
    </row>
    <row r="5925" spans="35:37" x14ac:dyDescent="0.3">
      <c r="AI5925" s="32">
        <f t="shared" si="130"/>
        <v>45538.749999985637</v>
      </c>
      <c r="AJ5925" s="33">
        <v>250.5</v>
      </c>
      <c r="AK5925" s="33">
        <f>MIN(CalcoliFV!$AN$7,CalcoliFV!$AO$7+MAX(0,180-AJ5925)+4)</f>
        <v>74</v>
      </c>
    </row>
    <row r="5926" spans="35:37" x14ac:dyDescent="0.3">
      <c r="AI5926" s="32">
        <f t="shared" si="130"/>
        <v>45538.791666652302</v>
      </c>
      <c r="AJ5926" s="33">
        <v>250.5</v>
      </c>
      <c r="AK5926" s="33">
        <f>MIN(CalcoliFV!$AN$7,CalcoliFV!$AO$7+MAX(0,180-AJ5926)+4)</f>
        <v>74</v>
      </c>
    </row>
    <row r="5927" spans="35:37" x14ac:dyDescent="0.3">
      <c r="AI5927" s="32">
        <f t="shared" si="130"/>
        <v>45538.833333318966</v>
      </c>
      <c r="AJ5927" s="33">
        <v>250.5</v>
      </c>
      <c r="AK5927" s="33">
        <f>MIN(CalcoliFV!$AN$7,CalcoliFV!$AO$7+MAX(0,180-AJ5927)+4)</f>
        <v>74</v>
      </c>
    </row>
    <row r="5928" spans="35:37" x14ac:dyDescent="0.3">
      <c r="AI5928" s="32">
        <f t="shared" si="130"/>
        <v>45538.87499998563</v>
      </c>
      <c r="AJ5928" s="33">
        <v>248.5</v>
      </c>
      <c r="AK5928" s="33">
        <f>MIN(CalcoliFV!$AN$7,CalcoliFV!$AO$7+MAX(0,180-AJ5928)+4)</f>
        <v>74</v>
      </c>
    </row>
    <row r="5929" spans="35:37" x14ac:dyDescent="0.3">
      <c r="AI5929" s="32">
        <f t="shared" si="130"/>
        <v>45538.916666652294</v>
      </c>
      <c r="AJ5929" s="33">
        <v>200</v>
      </c>
      <c r="AK5929" s="33">
        <f>MIN(CalcoliFV!$AN$7,CalcoliFV!$AO$7+MAX(0,180-AJ5929)+4)</f>
        <v>74</v>
      </c>
    </row>
    <row r="5930" spans="35:37" x14ac:dyDescent="0.3">
      <c r="AI5930" s="32">
        <f t="shared" si="130"/>
        <v>45538.958333318958</v>
      </c>
      <c r="AJ5930" s="33">
        <v>136.76</v>
      </c>
      <c r="AK5930" s="33">
        <f>MIN(CalcoliFV!$AN$7,CalcoliFV!$AO$7+MAX(0,180-AJ5930)+4)</f>
        <v>110</v>
      </c>
    </row>
    <row r="5931" spans="35:37" x14ac:dyDescent="0.3">
      <c r="AI5931" s="32">
        <f t="shared" si="130"/>
        <v>45538.999999985623</v>
      </c>
      <c r="AJ5931" s="33">
        <v>129.20092</v>
      </c>
      <c r="AK5931" s="33">
        <f>MIN(CalcoliFV!$AN$7,CalcoliFV!$AO$7+MAX(0,180-AJ5931)+4)</f>
        <v>110</v>
      </c>
    </row>
    <row r="5932" spans="35:37" x14ac:dyDescent="0.3">
      <c r="AI5932" s="32">
        <f t="shared" si="130"/>
        <v>45539.041666652287</v>
      </c>
      <c r="AJ5932" s="33">
        <v>121.42</v>
      </c>
      <c r="AK5932" s="33">
        <f>MIN(CalcoliFV!$AN$7,CalcoliFV!$AO$7+MAX(0,180-AJ5932)+4)</f>
        <v>110</v>
      </c>
    </row>
    <row r="5933" spans="35:37" x14ac:dyDescent="0.3">
      <c r="AI5933" s="32">
        <f t="shared" si="130"/>
        <v>45539.083333318951</v>
      </c>
      <c r="AJ5933" s="33">
        <v>120</v>
      </c>
      <c r="AK5933" s="33">
        <f>MIN(CalcoliFV!$AN$7,CalcoliFV!$AO$7+MAX(0,180-AJ5933)+4)</f>
        <v>110</v>
      </c>
    </row>
    <row r="5934" spans="35:37" x14ac:dyDescent="0.3">
      <c r="AI5934" s="32">
        <f t="shared" si="130"/>
        <v>45539.124999985615</v>
      </c>
      <c r="AJ5934" s="33">
        <v>120</v>
      </c>
      <c r="AK5934" s="33">
        <f>MIN(CalcoliFV!$AN$7,CalcoliFV!$AO$7+MAX(0,180-AJ5934)+4)</f>
        <v>110</v>
      </c>
    </row>
    <row r="5935" spans="35:37" x14ac:dyDescent="0.3">
      <c r="AI5935" s="32">
        <f t="shared" si="130"/>
        <v>45539.16666665228</v>
      </c>
      <c r="AJ5935" s="33">
        <v>120</v>
      </c>
      <c r="AK5935" s="33">
        <f>MIN(CalcoliFV!$AN$7,CalcoliFV!$AO$7+MAX(0,180-AJ5935)+4)</f>
        <v>110</v>
      </c>
    </row>
    <row r="5936" spans="35:37" x14ac:dyDescent="0.3">
      <c r="AI5936" s="32">
        <f t="shared" si="130"/>
        <v>45539.208333318944</v>
      </c>
      <c r="AJ5936" s="33">
        <v>120</v>
      </c>
      <c r="AK5936" s="33">
        <f>MIN(CalcoliFV!$AN$7,CalcoliFV!$AO$7+MAX(0,180-AJ5936)+4)</f>
        <v>110</v>
      </c>
    </row>
    <row r="5937" spans="35:37" x14ac:dyDescent="0.3">
      <c r="AI5937" s="32">
        <f t="shared" si="130"/>
        <v>45539.249999985608</v>
      </c>
      <c r="AJ5937" s="33">
        <v>148.54344</v>
      </c>
      <c r="AK5937" s="33">
        <f>MIN(CalcoliFV!$AN$7,CalcoliFV!$AO$7+MAX(0,180-AJ5937)+4)</f>
        <v>105.45656</v>
      </c>
    </row>
    <row r="5938" spans="35:37" x14ac:dyDescent="0.3">
      <c r="AI5938" s="32">
        <f t="shared" si="130"/>
        <v>45539.291666652272</v>
      </c>
      <c r="AJ5938" s="33">
        <v>178.19282999999999</v>
      </c>
      <c r="AK5938" s="33">
        <f>MIN(CalcoliFV!$AN$7,CalcoliFV!$AO$7+MAX(0,180-AJ5938)+4)</f>
        <v>75.807170000000013</v>
      </c>
    </row>
    <row r="5939" spans="35:37" x14ac:dyDescent="0.3">
      <c r="AI5939" s="32">
        <f t="shared" si="130"/>
        <v>45539.333333318937</v>
      </c>
      <c r="AJ5939" s="33">
        <v>180</v>
      </c>
      <c r="AK5939" s="33">
        <f>MIN(CalcoliFV!$AN$7,CalcoliFV!$AO$7+MAX(0,180-AJ5939)+4)</f>
        <v>74</v>
      </c>
    </row>
    <row r="5940" spans="35:37" x14ac:dyDescent="0.3">
      <c r="AI5940" s="32">
        <f t="shared" si="130"/>
        <v>45539.374999985601</v>
      </c>
      <c r="AJ5940" s="33">
        <v>180</v>
      </c>
      <c r="AK5940" s="33">
        <f>MIN(CalcoliFV!$AN$7,CalcoliFV!$AO$7+MAX(0,180-AJ5940)+4)</f>
        <v>74</v>
      </c>
    </row>
    <row r="5941" spans="35:37" x14ac:dyDescent="0.3">
      <c r="AI5941" s="32">
        <f t="shared" si="130"/>
        <v>45539.416666652265</v>
      </c>
      <c r="AJ5941" s="33">
        <v>141.76</v>
      </c>
      <c r="AK5941" s="33">
        <f>MIN(CalcoliFV!$AN$7,CalcoliFV!$AO$7+MAX(0,180-AJ5941)+4)</f>
        <v>110</v>
      </c>
    </row>
    <row r="5942" spans="35:37" x14ac:dyDescent="0.3">
      <c r="AI5942" s="32">
        <f t="shared" si="130"/>
        <v>45539.458333318929</v>
      </c>
      <c r="AJ5942" s="33">
        <v>125</v>
      </c>
      <c r="AK5942" s="33">
        <f>MIN(CalcoliFV!$AN$7,CalcoliFV!$AO$7+MAX(0,180-AJ5942)+4)</f>
        <v>110</v>
      </c>
    </row>
    <row r="5943" spans="35:37" x14ac:dyDescent="0.3">
      <c r="AI5943" s="32">
        <f t="shared" si="130"/>
        <v>45539.499999985594</v>
      </c>
      <c r="AJ5943" s="33">
        <v>122.36</v>
      </c>
      <c r="AK5943" s="33">
        <f>MIN(CalcoliFV!$AN$7,CalcoliFV!$AO$7+MAX(0,180-AJ5943)+4)</f>
        <v>110</v>
      </c>
    </row>
    <row r="5944" spans="35:37" x14ac:dyDescent="0.3">
      <c r="AI5944" s="32">
        <f t="shared" si="130"/>
        <v>45539.541666652258</v>
      </c>
      <c r="AJ5944" s="33">
        <v>122.36</v>
      </c>
      <c r="AK5944" s="33">
        <f>MIN(CalcoliFV!$AN$7,CalcoliFV!$AO$7+MAX(0,180-AJ5944)+4)</f>
        <v>110</v>
      </c>
    </row>
    <row r="5945" spans="35:37" x14ac:dyDescent="0.3">
      <c r="AI5945" s="32">
        <f t="shared" si="130"/>
        <v>45539.583333318922</v>
      </c>
      <c r="AJ5945" s="33">
        <v>123.14</v>
      </c>
      <c r="AK5945" s="33">
        <f>MIN(CalcoliFV!$AN$7,CalcoliFV!$AO$7+MAX(0,180-AJ5945)+4)</f>
        <v>110</v>
      </c>
    </row>
    <row r="5946" spans="35:37" x14ac:dyDescent="0.3">
      <c r="AI5946" s="32">
        <f t="shared" si="130"/>
        <v>45539.624999985586</v>
      </c>
      <c r="AJ5946" s="33">
        <v>130</v>
      </c>
      <c r="AK5946" s="33">
        <f>MIN(CalcoliFV!$AN$7,CalcoliFV!$AO$7+MAX(0,180-AJ5946)+4)</f>
        <v>110</v>
      </c>
    </row>
    <row r="5947" spans="35:37" x14ac:dyDescent="0.3">
      <c r="AI5947" s="32">
        <f t="shared" si="130"/>
        <v>45539.666666652251</v>
      </c>
      <c r="AJ5947" s="33">
        <v>163.08000000000001</v>
      </c>
      <c r="AK5947" s="33">
        <f>MIN(CalcoliFV!$AN$7,CalcoliFV!$AO$7+MAX(0,180-AJ5947)+4)</f>
        <v>90.919999999999987</v>
      </c>
    </row>
    <row r="5948" spans="35:37" x14ac:dyDescent="0.3">
      <c r="AI5948" s="32">
        <f t="shared" si="130"/>
        <v>45539.708333318915</v>
      </c>
      <c r="AJ5948" s="33">
        <v>185</v>
      </c>
      <c r="AK5948" s="33">
        <f>MIN(CalcoliFV!$AN$7,CalcoliFV!$AO$7+MAX(0,180-AJ5948)+4)</f>
        <v>74</v>
      </c>
    </row>
    <row r="5949" spans="35:37" x14ac:dyDescent="0.3">
      <c r="AI5949" s="32">
        <f t="shared" si="130"/>
        <v>45539.749999985579</v>
      </c>
      <c r="AJ5949" s="33">
        <v>247.7</v>
      </c>
      <c r="AK5949" s="33">
        <f>MIN(CalcoliFV!$AN$7,CalcoliFV!$AO$7+MAX(0,180-AJ5949)+4)</f>
        <v>74</v>
      </c>
    </row>
    <row r="5950" spans="35:37" x14ac:dyDescent="0.3">
      <c r="AI5950" s="32">
        <f t="shared" si="130"/>
        <v>45539.791666652243</v>
      </c>
      <c r="AJ5950" s="33">
        <v>249.7</v>
      </c>
      <c r="AK5950" s="33">
        <f>MIN(CalcoliFV!$AN$7,CalcoliFV!$AO$7+MAX(0,180-AJ5950)+4)</f>
        <v>74</v>
      </c>
    </row>
    <row r="5951" spans="35:37" x14ac:dyDescent="0.3">
      <c r="AI5951" s="32">
        <f t="shared" si="130"/>
        <v>45539.833333318908</v>
      </c>
      <c r="AJ5951" s="33">
        <v>249.7</v>
      </c>
      <c r="AK5951" s="33">
        <f>MIN(CalcoliFV!$AN$7,CalcoliFV!$AO$7+MAX(0,180-AJ5951)+4)</f>
        <v>74</v>
      </c>
    </row>
    <row r="5952" spans="35:37" x14ac:dyDescent="0.3">
      <c r="AI5952" s="32">
        <f t="shared" si="130"/>
        <v>45539.874999985572</v>
      </c>
      <c r="AJ5952" s="33">
        <v>226.4</v>
      </c>
      <c r="AK5952" s="33">
        <f>MIN(CalcoliFV!$AN$7,CalcoliFV!$AO$7+MAX(0,180-AJ5952)+4)</f>
        <v>74</v>
      </c>
    </row>
    <row r="5953" spans="35:37" x14ac:dyDescent="0.3">
      <c r="AI5953" s="32">
        <f t="shared" si="130"/>
        <v>45539.916666652236</v>
      </c>
      <c r="AJ5953" s="33">
        <v>161.86000000000001</v>
      </c>
      <c r="AK5953" s="33">
        <f>MIN(CalcoliFV!$AN$7,CalcoliFV!$AO$7+MAX(0,180-AJ5953)+4)</f>
        <v>92.139999999999986</v>
      </c>
    </row>
    <row r="5954" spans="35:37" x14ac:dyDescent="0.3">
      <c r="AI5954" s="32">
        <f t="shared" si="130"/>
        <v>45539.9583333189</v>
      </c>
      <c r="AJ5954" s="33">
        <v>128.58000000000001</v>
      </c>
      <c r="AK5954" s="33">
        <f>MIN(CalcoliFV!$AN$7,CalcoliFV!$AO$7+MAX(0,180-AJ5954)+4)</f>
        <v>110</v>
      </c>
    </row>
    <row r="5955" spans="35:37" x14ac:dyDescent="0.3">
      <c r="AI5955" s="32">
        <f t="shared" si="130"/>
        <v>45539.999999985565</v>
      </c>
      <c r="AJ5955" s="33">
        <v>121.01</v>
      </c>
      <c r="AK5955" s="33">
        <f>MIN(CalcoliFV!$AN$7,CalcoliFV!$AO$7+MAX(0,180-AJ5955)+4)</f>
        <v>110</v>
      </c>
    </row>
    <row r="5956" spans="35:37" x14ac:dyDescent="0.3">
      <c r="AI5956" s="32">
        <f t="shared" si="130"/>
        <v>45540.041666652229</v>
      </c>
      <c r="AJ5956" s="33">
        <v>119.05</v>
      </c>
      <c r="AK5956" s="33">
        <f>MIN(CalcoliFV!$AN$7,CalcoliFV!$AO$7+MAX(0,180-AJ5956)+4)</f>
        <v>110</v>
      </c>
    </row>
    <row r="5957" spans="35:37" x14ac:dyDescent="0.3">
      <c r="AI5957" s="32">
        <f t="shared" ref="AI5957:AI6020" si="131">AI5956+1/24</f>
        <v>45540.083333318893</v>
      </c>
      <c r="AJ5957" s="33">
        <v>116.69</v>
      </c>
      <c r="AK5957" s="33">
        <f>MIN(CalcoliFV!$AN$7,CalcoliFV!$AO$7+MAX(0,180-AJ5957)+4)</f>
        <v>110</v>
      </c>
    </row>
    <row r="5958" spans="35:37" x14ac:dyDescent="0.3">
      <c r="AI5958" s="32">
        <f t="shared" si="131"/>
        <v>45540.124999985557</v>
      </c>
      <c r="AJ5958" s="33">
        <v>112.3</v>
      </c>
      <c r="AK5958" s="33">
        <f>MIN(CalcoliFV!$AN$7,CalcoliFV!$AO$7+MAX(0,180-AJ5958)+4)</f>
        <v>110</v>
      </c>
    </row>
    <row r="5959" spans="35:37" x14ac:dyDescent="0.3">
      <c r="AI5959" s="32">
        <f t="shared" si="131"/>
        <v>45540.166666652221</v>
      </c>
      <c r="AJ5959" s="33">
        <v>114.71</v>
      </c>
      <c r="AK5959" s="33">
        <f>MIN(CalcoliFV!$AN$7,CalcoliFV!$AO$7+MAX(0,180-AJ5959)+4)</f>
        <v>110</v>
      </c>
    </row>
    <row r="5960" spans="35:37" x14ac:dyDescent="0.3">
      <c r="AI5960" s="32">
        <f t="shared" si="131"/>
        <v>45540.208333318886</v>
      </c>
      <c r="AJ5960" s="33">
        <v>116.69</v>
      </c>
      <c r="AK5960" s="33">
        <f>MIN(CalcoliFV!$AN$7,CalcoliFV!$AO$7+MAX(0,180-AJ5960)+4)</f>
        <v>110</v>
      </c>
    </row>
    <row r="5961" spans="35:37" x14ac:dyDescent="0.3">
      <c r="AI5961" s="32">
        <f t="shared" si="131"/>
        <v>45540.24999998555</v>
      </c>
      <c r="AJ5961" s="33">
        <v>128.54</v>
      </c>
      <c r="AK5961" s="33">
        <f>MIN(CalcoliFV!$AN$7,CalcoliFV!$AO$7+MAX(0,180-AJ5961)+4)</f>
        <v>110</v>
      </c>
    </row>
    <row r="5962" spans="35:37" x14ac:dyDescent="0.3">
      <c r="AI5962" s="32">
        <f t="shared" si="131"/>
        <v>45540.291666652214</v>
      </c>
      <c r="AJ5962" s="33">
        <v>141.92991000000001</v>
      </c>
      <c r="AK5962" s="33">
        <f>MIN(CalcoliFV!$AN$7,CalcoliFV!$AO$7+MAX(0,180-AJ5962)+4)</f>
        <v>110</v>
      </c>
    </row>
    <row r="5963" spans="35:37" x14ac:dyDescent="0.3">
      <c r="AI5963" s="32">
        <f t="shared" si="131"/>
        <v>45540.333333318878</v>
      </c>
      <c r="AJ5963" s="33">
        <v>164.2</v>
      </c>
      <c r="AK5963" s="33">
        <f>MIN(CalcoliFV!$AN$7,CalcoliFV!$AO$7+MAX(0,180-AJ5963)+4)</f>
        <v>89.800000000000011</v>
      </c>
    </row>
    <row r="5964" spans="35:37" x14ac:dyDescent="0.3">
      <c r="AI5964" s="32">
        <f t="shared" si="131"/>
        <v>45540.374999985543</v>
      </c>
      <c r="AJ5964" s="33">
        <v>182.93</v>
      </c>
      <c r="AK5964" s="33">
        <f>MIN(CalcoliFV!$AN$7,CalcoliFV!$AO$7+MAX(0,180-AJ5964)+4)</f>
        <v>74</v>
      </c>
    </row>
    <row r="5965" spans="35:37" x14ac:dyDescent="0.3">
      <c r="AI5965" s="32">
        <f t="shared" si="131"/>
        <v>45540.416666652207</v>
      </c>
      <c r="AJ5965" s="33">
        <v>175</v>
      </c>
      <c r="AK5965" s="33">
        <f>MIN(CalcoliFV!$AN$7,CalcoliFV!$AO$7+MAX(0,180-AJ5965)+4)</f>
        <v>79</v>
      </c>
    </row>
    <row r="5966" spans="35:37" x14ac:dyDescent="0.3">
      <c r="AI5966" s="32">
        <f t="shared" si="131"/>
        <v>45540.458333318871</v>
      </c>
      <c r="AJ5966" s="33">
        <v>155</v>
      </c>
      <c r="AK5966" s="33">
        <f>MIN(CalcoliFV!$AN$7,CalcoliFV!$AO$7+MAX(0,180-AJ5966)+4)</f>
        <v>99</v>
      </c>
    </row>
    <row r="5967" spans="35:37" x14ac:dyDescent="0.3">
      <c r="AI5967" s="32">
        <f t="shared" si="131"/>
        <v>45540.499999985535</v>
      </c>
      <c r="AJ5967" s="33">
        <v>120.81</v>
      </c>
      <c r="AK5967" s="33">
        <f>MIN(CalcoliFV!$AN$7,CalcoliFV!$AO$7+MAX(0,180-AJ5967)+4)</f>
        <v>110</v>
      </c>
    </row>
    <row r="5968" spans="35:37" x14ac:dyDescent="0.3">
      <c r="AI5968" s="32">
        <f t="shared" si="131"/>
        <v>45540.5416666522</v>
      </c>
      <c r="AJ5968" s="33">
        <v>120.75</v>
      </c>
      <c r="AK5968" s="33">
        <f>MIN(CalcoliFV!$AN$7,CalcoliFV!$AO$7+MAX(0,180-AJ5968)+4)</f>
        <v>110</v>
      </c>
    </row>
    <row r="5969" spans="35:37" x14ac:dyDescent="0.3">
      <c r="AI5969" s="32">
        <f t="shared" si="131"/>
        <v>45540.583333318864</v>
      </c>
      <c r="AJ5969" s="33">
        <v>120.81</v>
      </c>
      <c r="AK5969" s="33">
        <f>MIN(CalcoliFV!$AN$7,CalcoliFV!$AO$7+MAX(0,180-AJ5969)+4)</f>
        <v>110</v>
      </c>
    </row>
    <row r="5970" spans="35:37" x14ac:dyDescent="0.3">
      <c r="AI5970" s="32">
        <f t="shared" si="131"/>
        <v>45540.624999985528</v>
      </c>
      <c r="AJ5970" s="33">
        <v>121.86999</v>
      </c>
      <c r="AK5970" s="33">
        <f>MIN(CalcoliFV!$AN$7,CalcoliFV!$AO$7+MAX(0,180-AJ5970)+4)</f>
        <v>110</v>
      </c>
    </row>
    <row r="5971" spans="35:37" x14ac:dyDescent="0.3">
      <c r="AI5971" s="32">
        <f t="shared" si="131"/>
        <v>45540.666666652192</v>
      </c>
      <c r="AJ5971" s="33">
        <v>130</v>
      </c>
      <c r="AK5971" s="33">
        <f>MIN(CalcoliFV!$AN$7,CalcoliFV!$AO$7+MAX(0,180-AJ5971)+4)</f>
        <v>110</v>
      </c>
    </row>
    <row r="5972" spans="35:37" x14ac:dyDescent="0.3">
      <c r="AI5972" s="32">
        <f t="shared" si="131"/>
        <v>45540.708333318857</v>
      </c>
      <c r="AJ5972" s="33">
        <v>143.5</v>
      </c>
      <c r="AK5972" s="33">
        <f>MIN(CalcoliFV!$AN$7,CalcoliFV!$AO$7+MAX(0,180-AJ5972)+4)</f>
        <v>110</v>
      </c>
    </row>
    <row r="5973" spans="35:37" x14ac:dyDescent="0.3">
      <c r="AI5973" s="32">
        <f t="shared" si="131"/>
        <v>45540.749999985521</v>
      </c>
      <c r="AJ5973" s="33">
        <v>173.21</v>
      </c>
      <c r="AK5973" s="33">
        <f>MIN(CalcoliFV!$AN$7,CalcoliFV!$AO$7+MAX(0,180-AJ5973)+4)</f>
        <v>80.789999999999992</v>
      </c>
    </row>
    <row r="5974" spans="35:37" x14ac:dyDescent="0.3">
      <c r="AI5974" s="32">
        <f t="shared" si="131"/>
        <v>45540.791666652185</v>
      </c>
      <c r="AJ5974" s="33">
        <v>194.22</v>
      </c>
      <c r="AK5974" s="33">
        <f>MIN(CalcoliFV!$AN$7,CalcoliFV!$AO$7+MAX(0,180-AJ5974)+4)</f>
        <v>74</v>
      </c>
    </row>
    <row r="5975" spans="35:37" x14ac:dyDescent="0.3">
      <c r="AI5975" s="32">
        <f t="shared" si="131"/>
        <v>45540.833333318849</v>
      </c>
      <c r="AJ5975" s="33">
        <v>185</v>
      </c>
      <c r="AK5975" s="33">
        <f>MIN(CalcoliFV!$AN$7,CalcoliFV!$AO$7+MAX(0,180-AJ5975)+4)</f>
        <v>74</v>
      </c>
    </row>
    <row r="5976" spans="35:37" x14ac:dyDescent="0.3">
      <c r="AI5976" s="32">
        <f t="shared" si="131"/>
        <v>45540.874999985514</v>
      </c>
      <c r="AJ5976" s="33">
        <v>154.93</v>
      </c>
      <c r="AK5976" s="33">
        <f>MIN(CalcoliFV!$AN$7,CalcoliFV!$AO$7+MAX(0,180-AJ5976)+4)</f>
        <v>99.07</v>
      </c>
    </row>
    <row r="5977" spans="35:37" x14ac:dyDescent="0.3">
      <c r="AI5977" s="32">
        <f t="shared" si="131"/>
        <v>45540.916666652178</v>
      </c>
      <c r="AJ5977" s="33">
        <v>120.43</v>
      </c>
      <c r="AK5977" s="33">
        <f>MIN(CalcoliFV!$AN$7,CalcoliFV!$AO$7+MAX(0,180-AJ5977)+4)</f>
        <v>110</v>
      </c>
    </row>
    <row r="5978" spans="35:37" x14ac:dyDescent="0.3">
      <c r="AI5978" s="32">
        <f t="shared" si="131"/>
        <v>45540.958333318842</v>
      </c>
      <c r="AJ5978" s="33">
        <v>119.91</v>
      </c>
      <c r="AK5978" s="33">
        <f>MIN(CalcoliFV!$AN$7,CalcoliFV!$AO$7+MAX(0,180-AJ5978)+4)</f>
        <v>110</v>
      </c>
    </row>
    <row r="5979" spans="35:37" x14ac:dyDescent="0.3">
      <c r="AI5979" s="32">
        <f t="shared" si="131"/>
        <v>45540.999999985506</v>
      </c>
      <c r="AJ5979" s="33">
        <v>110.44</v>
      </c>
      <c r="AK5979" s="33">
        <f>MIN(CalcoliFV!$AN$7,CalcoliFV!$AO$7+MAX(0,180-AJ5979)+4)</f>
        <v>110</v>
      </c>
    </row>
    <row r="5980" spans="35:37" x14ac:dyDescent="0.3">
      <c r="AI5980" s="32">
        <f t="shared" si="131"/>
        <v>45541.041666652171</v>
      </c>
      <c r="AJ5980" s="33">
        <v>106.34</v>
      </c>
      <c r="AK5980" s="33">
        <f>MIN(CalcoliFV!$AN$7,CalcoliFV!$AO$7+MAX(0,180-AJ5980)+4)</f>
        <v>110</v>
      </c>
    </row>
    <row r="5981" spans="35:37" x14ac:dyDescent="0.3">
      <c r="AI5981" s="32">
        <f t="shared" si="131"/>
        <v>45541.083333318835</v>
      </c>
      <c r="AJ5981" s="33">
        <v>105.46</v>
      </c>
      <c r="AK5981" s="33">
        <f>MIN(CalcoliFV!$AN$7,CalcoliFV!$AO$7+MAX(0,180-AJ5981)+4)</f>
        <v>110</v>
      </c>
    </row>
    <row r="5982" spans="35:37" x14ac:dyDescent="0.3">
      <c r="AI5982" s="32">
        <f t="shared" si="131"/>
        <v>45541.124999985499</v>
      </c>
      <c r="AJ5982" s="33">
        <v>105.26</v>
      </c>
      <c r="AK5982" s="33">
        <f>MIN(CalcoliFV!$AN$7,CalcoliFV!$AO$7+MAX(0,180-AJ5982)+4)</f>
        <v>110</v>
      </c>
    </row>
    <row r="5983" spans="35:37" x14ac:dyDescent="0.3">
      <c r="AI5983" s="32">
        <f t="shared" si="131"/>
        <v>45541.166666652163</v>
      </c>
      <c r="AJ5983" s="33">
        <v>105.26</v>
      </c>
      <c r="AK5983" s="33">
        <f>MIN(CalcoliFV!$AN$7,CalcoliFV!$AO$7+MAX(0,180-AJ5983)+4)</f>
        <v>110</v>
      </c>
    </row>
    <row r="5984" spans="35:37" x14ac:dyDescent="0.3">
      <c r="AI5984" s="32">
        <f t="shared" si="131"/>
        <v>45541.208333318827</v>
      </c>
      <c r="AJ5984" s="33">
        <v>106.34</v>
      </c>
      <c r="AK5984" s="33">
        <f>MIN(CalcoliFV!$AN$7,CalcoliFV!$AO$7+MAX(0,180-AJ5984)+4)</f>
        <v>110</v>
      </c>
    </row>
    <row r="5985" spans="35:37" x14ac:dyDescent="0.3">
      <c r="AI5985" s="32">
        <f t="shared" si="131"/>
        <v>45541.249999985492</v>
      </c>
      <c r="AJ5985" s="33">
        <v>130.62</v>
      </c>
      <c r="AK5985" s="33">
        <f>MIN(CalcoliFV!$AN$7,CalcoliFV!$AO$7+MAX(0,180-AJ5985)+4)</f>
        <v>110</v>
      </c>
    </row>
    <row r="5986" spans="35:37" x14ac:dyDescent="0.3">
      <c r="AI5986" s="32">
        <f t="shared" si="131"/>
        <v>45541.291666652156</v>
      </c>
      <c r="AJ5986" s="33">
        <v>135.74046000000001</v>
      </c>
      <c r="AK5986" s="33">
        <f>MIN(CalcoliFV!$AN$7,CalcoliFV!$AO$7+MAX(0,180-AJ5986)+4)</f>
        <v>110</v>
      </c>
    </row>
    <row r="5987" spans="35:37" x14ac:dyDescent="0.3">
      <c r="AI5987" s="32">
        <f t="shared" si="131"/>
        <v>45541.33333331882</v>
      </c>
      <c r="AJ5987" s="33">
        <v>165</v>
      </c>
      <c r="AK5987" s="33">
        <f>MIN(CalcoliFV!$AN$7,CalcoliFV!$AO$7+MAX(0,180-AJ5987)+4)</f>
        <v>89</v>
      </c>
    </row>
    <row r="5988" spans="35:37" x14ac:dyDescent="0.3">
      <c r="AI5988" s="32">
        <f t="shared" si="131"/>
        <v>45541.374999985484</v>
      </c>
      <c r="AJ5988" s="33">
        <v>165</v>
      </c>
      <c r="AK5988" s="33">
        <f>MIN(CalcoliFV!$AN$7,CalcoliFV!$AO$7+MAX(0,180-AJ5988)+4)</f>
        <v>89</v>
      </c>
    </row>
    <row r="5989" spans="35:37" x14ac:dyDescent="0.3">
      <c r="AI5989" s="32">
        <f t="shared" si="131"/>
        <v>45541.416666652149</v>
      </c>
      <c r="AJ5989" s="33">
        <v>132.16999999999999</v>
      </c>
      <c r="AK5989" s="33">
        <f>MIN(CalcoliFV!$AN$7,CalcoliFV!$AO$7+MAX(0,180-AJ5989)+4)</f>
        <v>110</v>
      </c>
    </row>
    <row r="5990" spans="35:37" x14ac:dyDescent="0.3">
      <c r="AI5990" s="32">
        <f t="shared" si="131"/>
        <v>45541.458333318813</v>
      </c>
      <c r="AJ5990" s="33">
        <v>118.84</v>
      </c>
      <c r="AK5990" s="33">
        <f>MIN(CalcoliFV!$AN$7,CalcoliFV!$AO$7+MAX(0,180-AJ5990)+4)</f>
        <v>110</v>
      </c>
    </row>
    <row r="5991" spans="35:37" x14ac:dyDescent="0.3">
      <c r="AI5991" s="32">
        <f t="shared" si="131"/>
        <v>45541.499999985477</v>
      </c>
      <c r="AJ5991" s="33">
        <v>105.46</v>
      </c>
      <c r="AK5991" s="33">
        <f>MIN(CalcoliFV!$AN$7,CalcoliFV!$AO$7+MAX(0,180-AJ5991)+4)</f>
        <v>110</v>
      </c>
    </row>
    <row r="5992" spans="35:37" x14ac:dyDescent="0.3">
      <c r="AI5992" s="32">
        <f t="shared" si="131"/>
        <v>45541.541666652141</v>
      </c>
      <c r="AJ5992" s="33">
        <v>105.46</v>
      </c>
      <c r="AK5992" s="33">
        <f>MIN(CalcoliFV!$AN$7,CalcoliFV!$AO$7+MAX(0,180-AJ5992)+4)</f>
        <v>110</v>
      </c>
    </row>
    <row r="5993" spans="35:37" x14ac:dyDescent="0.3">
      <c r="AI5993" s="32">
        <f t="shared" si="131"/>
        <v>45541.583333318806</v>
      </c>
      <c r="AJ5993" s="33">
        <v>110</v>
      </c>
      <c r="AK5993" s="33">
        <f>MIN(CalcoliFV!$AN$7,CalcoliFV!$AO$7+MAX(0,180-AJ5993)+4)</f>
        <v>110</v>
      </c>
    </row>
    <row r="5994" spans="35:37" x14ac:dyDescent="0.3">
      <c r="AI5994" s="32">
        <f t="shared" si="131"/>
        <v>45541.62499998547</v>
      </c>
      <c r="AJ5994" s="33">
        <v>111.26</v>
      </c>
      <c r="AK5994" s="33">
        <f>MIN(CalcoliFV!$AN$7,CalcoliFV!$AO$7+MAX(0,180-AJ5994)+4)</f>
        <v>110</v>
      </c>
    </row>
    <row r="5995" spans="35:37" x14ac:dyDescent="0.3">
      <c r="AI5995" s="32">
        <f t="shared" si="131"/>
        <v>45541.666666652134</v>
      </c>
      <c r="AJ5995" s="33">
        <v>119.52</v>
      </c>
      <c r="AK5995" s="33">
        <f>MIN(CalcoliFV!$AN$7,CalcoliFV!$AO$7+MAX(0,180-AJ5995)+4)</f>
        <v>110</v>
      </c>
    </row>
    <row r="5996" spans="35:37" x14ac:dyDescent="0.3">
      <c r="AI5996" s="32">
        <f t="shared" si="131"/>
        <v>45541.708333318798</v>
      </c>
      <c r="AJ5996" s="33">
        <v>130</v>
      </c>
      <c r="AK5996" s="33">
        <f>MIN(CalcoliFV!$AN$7,CalcoliFV!$AO$7+MAX(0,180-AJ5996)+4)</f>
        <v>110</v>
      </c>
    </row>
    <row r="5997" spans="35:37" x14ac:dyDescent="0.3">
      <c r="AI5997" s="32">
        <f t="shared" si="131"/>
        <v>45541.749999985463</v>
      </c>
      <c r="AJ5997" s="33">
        <v>176.78</v>
      </c>
      <c r="AK5997" s="33">
        <f>MIN(CalcoliFV!$AN$7,CalcoliFV!$AO$7+MAX(0,180-AJ5997)+4)</f>
        <v>77.22</v>
      </c>
    </row>
    <row r="5998" spans="35:37" x14ac:dyDescent="0.3">
      <c r="AI5998" s="32">
        <f t="shared" si="131"/>
        <v>45541.791666652127</v>
      </c>
      <c r="AJ5998" s="33">
        <v>200</v>
      </c>
      <c r="AK5998" s="33">
        <f>MIN(CalcoliFV!$AN$7,CalcoliFV!$AO$7+MAX(0,180-AJ5998)+4)</f>
        <v>74</v>
      </c>
    </row>
    <row r="5999" spans="35:37" x14ac:dyDescent="0.3">
      <c r="AI5999" s="32">
        <f t="shared" si="131"/>
        <v>45541.833333318791</v>
      </c>
      <c r="AJ5999" s="33">
        <v>200</v>
      </c>
      <c r="AK5999" s="33">
        <f>MIN(CalcoliFV!$AN$7,CalcoliFV!$AO$7+MAX(0,180-AJ5999)+4)</f>
        <v>74</v>
      </c>
    </row>
    <row r="6000" spans="35:37" x14ac:dyDescent="0.3">
      <c r="AI6000" s="32">
        <f t="shared" si="131"/>
        <v>45541.874999985455</v>
      </c>
      <c r="AJ6000" s="33">
        <v>173.21</v>
      </c>
      <c r="AK6000" s="33">
        <f>MIN(CalcoliFV!$AN$7,CalcoliFV!$AO$7+MAX(0,180-AJ6000)+4)</f>
        <v>80.789999999999992</v>
      </c>
    </row>
    <row r="6001" spans="35:37" x14ac:dyDescent="0.3">
      <c r="AI6001" s="32">
        <f t="shared" si="131"/>
        <v>45541.91666665212</v>
      </c>
      <c r="AJ6001" s="33">
        <v>121.81274999999999</v>
      </c>
      <c r="AK6001" s="33">
        <f>MIN(CalcoliFV!$AN$7,CalcoliFV!$AO$7+MAX(0,180-AJ6001)+4)</f>
        <v>110</v>
      </c>
    </row>
    <row r="6002" spans="35:37" x14ac:dyDescent="0.3">
      <c r="AI6002" s="32">
        <f t="shared" si="131"/>
        <v>45541.958333318784</v>
      </c>
      <c r="AJ6002" s="33">
        <v>118.26</v>
      </c>
      <c r="AK6002" s="33">
        <f>MIN(CalcoliFV!$AN$7,CalcoliFV!$AO$7+MAX(0,180-AJ6002)+4)</f>
        <v>110</v>
      </c>
    </row>
    <row r="6003" spans="35:37" x14ac:dyDescent="0.3">
      <c r="AI6003" s="32">
        <f t="shared" si="131"/>
        <v>45541.999999985448</v>
      </c>
      <c r="AJ6003" s="33">
        <v>185</v>
      </c>
      <c r="AK6003" s="33">
        <f>MIN(CalcoliFV!$AN$7,CalcoliFV!$AO$7+MAX(0,180-AJ6003)+4)</f>
        <v>74</v>
      </c>
    </row>
    <row r="6004" spans="35:37" x14ac:dyDescent="0.3">
      <c r="AI6004" s="32">
        <f t="shared" si="131"/>
        <v>45542.041666652112</v>
      </c>
      <c r="AJ6004" s="33">
        <v>145.02651</v>
      </c>
      <c r="AK6004" s="33">
        <f>MIN(CalcoliFV!$AN$7,CalcoliFV!$AO$7+MAX(0,180-AJ6004)+4)</f>
        <v>108.97349</v>
      </c>
    </row>
    <row r="6005" spans="35:37" x14ac:dyDescent="0.3">
      <c r="AI6005" s="32">
        <f t="shared" si="131"/>
        <v>45542.083333318777</v>
      </c>
      <c r="AJ6005" s="33">
        <v>135.19</v>
      </c>
      <c r="AK6005" s="33">
        <f>MIN(CalcoliFV!$AN$7,CalcoliFV!$AO$7+MAX(0,180-AJ6005)+4)</f>
        <v>110</v>
      </c>
    </row>
    <row r="6006" spans="35:37" x14ac:dyDescent="0.3">
      <c r="AI6006" s="32">
        <f t="shared" si="131"/>
        <v>45542.124999985441</v>
      </c>
      <c r="AJ6006" s="33">
        <v>123.11</v>
      </c>
      <c r="AK6006" s="33">
        <f>MIN(CalcoliFV!$AN$7,CalcoliFV!$AO$7+MAX(0,180-AJ6006)+4)</f>
        <v>110</v>
      </c>
    </row>
    <row r="6007" spans="35:37" x14ac:dyDescent="0.3">
      <c r="AI6007" s="32">
        <f t="shared" si="131"/>
        <v>45542.166666652105</v>
      </c>
      <c r="AJ6007" s="33">
        <v>120</v>
      </c>
      <c r="AK6007" s="33">
        <f>MIN(CalcoliFV!$AN$7,CalcoliFV!$AO$7+MAX(0,180-AJ6007)+4)</f>
        <v>110</v>
      </c>
    </row>
    <row r="6008" spans="35:37" x14ac:dyDescent="0.3">
      <c r="AI6008" s="32">
        <f t="shared" si="131"/>
        <v>45542.208333318769</v>
      </c>
      <c r="AJ6008" s="33">
        <v>119</v>
      </c>
      <c r="AK6008" s="33">
        <f>MIN(CalcoliFV!$AN$7,CalcoliFV!$AO$7+MAX(0,180-AJ6008)+4)</f>
        <v>110</v>
      </c>
    </row>
    <row r="6009" spans="35:37" x14ac:dyDescent="0.3">
      <c r="AI6009" s="32">
        <f t="shared" si="131"/>
        <v>45542.249999985434</v>
      </c>
      <c r="AJ6009" s="33">
        <v>139.68</v>
      </c>
      <c r="AK6009" s="33">
        <f>MIN(CalcoliFV!$AN$7,CalcoliFV!$AO$7+MAX(0,180-AJ6009)+4)</f>
        <v>110</v>
      </c>
    </row>
    <row r="6010" spans="35:37" x14ac:dyDescent="0.3">
      <c r="AI6010" s="32">
        <f t="shared" si="131"/>
        <v>45542.291666652098</v>
      </c>
      <c r="AJ6010" s="33">
        <v>143.54</v>
      </c>
      <c r="AK6010" s="33">
        <f>MIN(CalcoliFV!$AN$7,CalcoliFV!$AO$7+MAX(0,180-AJ6010)+4)</f>
        <v>110</v>
      </c>
    </row>
    <row r="6011" spans="35:37" x14ac:dyDescent="0.3">
      <c r="AI6011" s="32">
        <f t="shared" si="131"/>
        <v>45542.333333318762</v>
      </c>
      <c r="AJ6011" s="33">
        <v>141.32</v>
      </c>
      <c r="AK6011" s="33">
        <f>MIN(CalcoliFV!$AN$7,CalcoliFV!$AO$7+MAX(0,180-AJ6011)+4)</f>
        <v>110</v>
      </c>
    </row>
    <row r="6012" spans="35:37" x14ac:dyDescent="0.3">
      <c r="AI6012" s="32">
        <f t="shared" si="131"/>
        <v>45542.374999985426</v>
      </c>
      <c r="AJ6012" s="33">
        <v>113.86</v>
      </c>
      <c r="AK6012" s="33">
        <f>MIN(CalcoliFV!$AN$7,CalcoliFV!$AO$7+MAX(0,180-AJ6012)+4)</f>
        <v>110</v>
      </c>
    </row>
    <row r="6013" spans="35:37" x14ac:dyDescent="0.3">
      <c r="AI6013" s="32">
        <f t="shared" si="131"/>
        <v>45542.41666665209</v>
      </c>
      <c r="AJ6013" s="33">
        <v>105</v>
      </c>
      <c r="AK6013" s="33">
        <f>MIN(CalcoliFV!$AN$7,CalcoliFV!$AO$7+MAX(0,180-AJ6013)+4)</f>
        <v>110</v>
      </c>
    </row>
    <row r="6014" spans="35:37" x14ac:dyDescent="0.3">
      <c r="AI6014" s="32">
        <f t="shared" si="131"/>
        <v>45542.458333318755</v>
      </c>
      <c r="AJ6014" s="33">
        <v>96</v>
      </c>
      <c r="AK6014" s="33">
        <f>MIN(CalcoliFV!$AN$7,CalcoliFV!$AO$7+MAX(0,180-AJ6014)+4)</f>
        <v>110</v>
      </c>
    </row>
    <row r="6015" spans="35:37" x14ac:dyDescent="0.3">
      <c r="AI6015" s="32">
        <f t="shared" si="131"/>
        <v>45542.499999985419</v>
      </c>
      <c r="AJ6015" s="33">
        <v>89.5</v>
      </c>
      <c r="AK6015" s="33">
        <f>MIN(CalcoliFV!$AN$7,CalcoliFV!$AO$7+MAX(0,180-AJ6015)+4)</f>
        <v>110</v>
      </c>
    </row>
    <row r="6016" spans="35:37" x14ac:dyDescent="0.3">
      <c r="AI6016" s="32">
        <f t="shared" si="131"/>
        <v>45542.541666652083</v>
      </c>
      <c r="AJ6016" s="33">
        <v>83.03</v>
      </c>
      <c r="AK6016" s="33">
        <f>MIN(CalcoliFV!$AN$7,CalcoliFV!$AO$7+MAX(0,180-AJ6016)+4)</f>
        <v>110</v>
      </c>
    </row>
    <row r="6017" spans="35:37" x14ac:dyDescent="0.3">
      <c r="AI6017" s="32">
        <f t="shared" si="131"/>
        <v>45542.583333318747</v>
      </c>
      <c r="AJ6017" s="33">
        <v>86.06</v>
      </c>
      <c r="AK6017" s="33">
        <f>MIN(CalcoliFV!$AN$7,CalcoliFV!$AO$7+MAX(0,180-AJ6017)+4)</f>
        <v>110</v>
      </c>
    </row>
    <row r="6018" spans="35:37" x14ac:dyDescent="0.3">
      <c r="AI6018" s="32">
        <f t="shared" si="131"/>
        <v>45542.624999985412</v>
      </c>
      <c r="AJ6018" s="33">
        <v>92.36</v>
      </c>
      <c r="AK6018" s="33">
        <f>MIN(CalcoliFV!$AN$7,CalcoliFV!$AO$7+MAX(0,180-AJ6018)+4)</f>
        <v>110</v>
      </c>
    </row>
    <row r="6019" spans="35:37" x14ac:dyDescent="0.3">
      <c r="AI6019" s="32">
        <f t="shared" si="131"/>
        <v>45542.666666652076</v>
      </c>
      <c r="AJ6019" s="33">
        <v>103.85</v>
      </c>
      <c r="AK6019" s="33">
        <f>MIN(CalcoliFV!$AN$7,CalcoliFV!$AO$7+MAX(0,180-AJ6019)+4)</f>
        <v>110</v>
      </c>
    </row>
    <row r="6020" spans="35:37" x14ac:dyDescent="0.3">
      <c r="AI6020" s="32">
        <f t="shared" si="131"/>
        <v>45542.70833331874</v>
      </c>
      <c r="AJ6020" s="33">
        <v>116.86</v>
      </c>
      <c r="AK6020" s="33">
        <f>MIN(CalcoliFV!$AN$7,CalcoliFV!$AO$7+MAX(0,180-AJ6020)+4)</f>
        <v>110</v>
      </c>
    </row>
    <row r="6021" spans="35:37" x14ac:dyDescent="0.3">
      <c r="AI6021" s="32">
        <f t="shared" ref="AI6021:AI6084" si="132">AI6020+1/24</f>
        <v>45542.749999985404</v>
      </c>
      <c r="AJ6021" s="33">
        <v>155</v>
      </c>
      <c r="AK6021" s="33">
        <f>MIN(CalcoliFV!$AN$7,CalcoliFV!$AO$7+MAX(0,180-AJ6021)+4)</f>
        <v>99</v>
      </c>
    </row>
    <row r="6022" spans="35:37" x14ac:dyDescent="0.3">
      <c r="AI6022" s="32">
        <f t="shared" si="132"/>
        <v>45542.791666652069</v>
      </c>
      <c r="AJ6022" s="33">
        <v>180.71412000000001</v>
      </c>
      <c r="AK6022" s="33">
        <f>MIN(CalcoliFV!$AN$7,CalcoliFV!$AO$7+MAX(0,180-AJ6022)+4)</f>
        <v>74</v>
      </c>
    </row>
    <row r="6023" spans="35:37" x14ac:dyDescent="0.3">
      <c r="AI6023" s="32">
        <f t="shared" si="132"/>
        <v>45542.833333318733</v>
      </c>
      <c r="AJ6023" s="33">
        <v>177.61</v>
      </c>
      <c r="AK6023" s="33">
        <f>MIN(CalcoliFV!$AN$7,CalcoliFV!$AO$7+MAX(0,180-AJ6023)+4)</f>
        <v>76.389999999999986</v>
      </c>
    </row>
    <row r="6024" spans="35:37" x14ac:dyDescent="0.3">
      <c r="AI6024" s="32">
        <f t="shared" si="132"/>
        <v>45542.874999985397</v>
      </c>
      <c r="AJ6024" s="33">
        <v>150</v>
      </c>
      <c r="AK6024" s="33">
        <f>MIN(CalcoliFV!$AN$7,CalcoliFV!$AO$7+MAX(0,180-AJ6024)+4)</f>
        <v>104</v>
      </c>
    </row>
    <row r="6025" spans="35:37" x14ac:dyDescent="0.3">
      <c r="AI6025" s="32">
        <f t="shared" si="132"/>
        <v>45542.916666652061</v>
      </c>
      <c r="AJ6025" s="33">
        <v>119.11</v>
      </c>
      <c r="AK6025" s="33">
        <f>MIN(CalcoliFV!$AN$7,CalcoliFV!$AO$7+MAX(0,180-AJ6025)+4)</f>
        <v>110</v>
      </c>
    </row>
    <row r="6026" spans="35:37" x14ac:dyDescent="0.3">
      <c r="AI6026" s="32">
        <f t="shared" si="132"/>
        <v>45542.958333318726</v>
      </c>
      <c r="AJ6026" s="33">
        <v>117.3</v>
      </c>
      <c r="AK6026" s="33">
        <f>MIN(CalcoliFV!$AN$7,CalcoliFV!$AO$7+MAX(0,180-AJ6026)+4)</f>
        <v>110</v>
      </c>
    </row>
    <row r="6027" spans="35:37" x14ac:dyDescent="0.3">
      <c r="AI6027" s="32">
        <f t="shared" si="132"/>
        <v>45542.99999998539</v>
      </c>
      <c r="AJ6027" s="33">
        <v>132</v>
      </c>
      <c r="AK6027" s="33">
        <f>MIN(CalcoliFV!$AN$7,CalcoliFV!$AO$7+MAX(0,180-AJ6027)+4)</f>
        <v>110</v>
      </c>
    </row>
    <row r="6028" spans="35:37" x14ac:dyDescent="0.3">
      <c r="AI6028" s="32">
        <f t="shared" si="132"/>
        <v>45543.041666652054</v>
      </c>
      <c r="AJ6028" s="33">
        <v>120.94</v>
      </c>
      <c r="AK6028" s="33">
        <f>MIN(CalcoliFV!$AN$7,CalcoliFV!$AO$7+MAX(0,180-AJ6028)+4)</f>
        <v>110</v>
      </c>
    </row>
    <row r="6029" spans="35:37" x14ac:dyDescent="0.3">
      <c r="AI6029" s="32">
        <f t="shared" si="132"/>
        <v>45543.083333318718</v>
      </c>
      <c r="AJ6029" s="33">
        <v>115.69</v>
      </c>
      <c r="AK6029" s="33">
        <f>MIN(CalcoliFV!$AN$7,CalcoliFV!$AO$7+MAX(0,180-AJ6029)+4)</f>
        <v>110</v>
      </c>
    </row>
    <row r="6030" spans="35:37" x14ac:dyDescent="0.3">
      <c r="AI6030" s="32">
        <f t="shared" si="132"/>
        <v>45543.124999985383</v>
      </c>
      <c r="AJ6030" s="33">
        <v>115.1</v>
      </c>
      <c r="AK6030" s="33">
        <f>MIN(CalcoliFV!$AN$7,CalcoliFV!$AO$7+MAX(0,180-AJ6030)+4)</f>
        <v>110</v>
      </c>
    </row>
    <row r="6031" spans="35:37" x14ac:dyDescent="0.3">
      <c r="AI6031" s="32">
        <f t="shared" si="132"/>
        <v>45543.166666652047</v>
      </c>
      <c r="AJ6031" s="33">
        <v>113.87</v>
      </c>
      <c r="AK6031" s="33">
        <f>MIN(CalcoliFV!$AN$7,CalcoliFV!$AO$7+MAX(0,180-AJ6031)+4)</f>
        <v>110</v>
      </c>
    </row>
    <row r="6032" spans="35:37" x14ac:dyDescent="0.3">
      <c r="AI6032" s="32">
        <f t="shared" si="132"/>
        <v>45543.208333318711</v>
      </c>
      <c r="AJ6032" s="33">
        <v>115.14</v>
      </c>
      <c r="AK6032" s="33">
        <f>MIN(CalcoliFV!$AN$7,CalcoliFV!$AO$7+MAX(0,180-AJ6032)+4)</f>
        <v>110</v>
      </c>
    </row>
    <row r="6033" spans="35:37" x14ac:dyDescent="0.3">
      <c r="AI6033" s="32">
        <f t="shared" si="132"/>
        <v>45543.249999985375</v>
      </c>
      <c r="AJ6033" s="33">
        <v>113.65</v>
      </c>
      <c r="AK6033" s="33">
        <f>MIN(CalcoliFV!$AN$7,CalcoliFV!$AO$7+MAX(0,180-AJ6033)+4)</f>
        <v>110</v>
      </c>
    </row>
    <row r="6034" spans="35:37" x14ac:dyDescent="0.3">
      <c r="AI6034" s="32">
        <f t="shared" si="132"/>
        <v>45543.29166665204</v>
      </c>
      <c r="AJ6034" s="33">
        <v>113.72</v>
      </c>
      <c r="AK6034" s="33">
        <f>MIN(CalcoliFV!$AN$7,CalcoliFV!$AO$7+MAX(0,180-AJ6034)+4)</f>
        <v>110</v>
      </c>
    </row>
    <row r="6035" spans="35:37" x14ac:dyDescent="0.3">
      <c r="AI6035" s="32">
        <f t="shared" si="132"/>
        <v>45543.333333318704</v>
      </c>
      <c r="AJ6035" s="33">
        <v>113.1</v>
      </c>
      <c r="AK6035" s="33">
        <f>MIN(CalcoliFV!$AN$7,CalcoliFV!$AO$7+MAX(0,180-AJ6035)+4)</f>
        <v>110</v>
      </c>
    </row>
    <row r="6036" spans="35:37" x14ac:dyDescent="0.3">
      <c r="AI6036" s="32">
        <f t="shared" si="132"/>
        <v>45543.374999985368</v>
      </c>
      <c r="AJ6036" s="33">
        <v>111.49</v>
      </c>
      <c r="AK6036" s="33">
        <f>MIN(CalcoliFV!$AN$7,CalcoliFV!$AO$7+MAX(0,180-AJ6036)+4)</f>
        <v>110</v>
      </c>
    </row>
    <row r="6037" spans="35:37" x14ac:dyDescent="0.3">
      <c r="AI6037" s="32">
        <f t="shared" si="132"/>
        <v>45543.416666652032</v>
      </c>
      <c r="AJ6037" s="33">
        <v>113.49</v>
      </c>
      <c r="AK6037" s="33">
        <f>MIN(CalcoliFV!$AN$7,CalcoliFV!$AO$7+MAX(0,180-AJ6037)+4)</f>
        <v>110</v>
      </c>
    </row>
    <row r="6038" spans="35:37" x14ac:dyDescent="0.3">
      <c r="AI6038" s="32">
        <f t="shared" si="132"/>
        <v>45543.458333318697</v>
      </c>
      <c r="AJ6038" s="33">
        <v>107.09</v>
      </c>
      <c r="AK6038" s="33">
        <f>MIN(CalcoliFV!$AN$7,CalcoliFV!$AO$7+MAX(0,180-AJ6038)+4)</f>
        <v>110</v>
      </c>
    </row>
    <row r="6039" spans="35:37" x14ac:dyDescent="0.3">
      <c r="AI6039" s="32">
        <f t="shared" si="132"/>
        <v>45543.499999985361</v>
      </c>
      <c r="AJ6039" s="33">
        <v>106.73</v>
      </c>
      <c r="AK6039" s="33">
        <f>MIN(CalcoliFV!$AN$7,CalcoliFV!$AO$7+MAX(0,180-AJ6039)+4)</f>
        <v>110</v>
      </c>
    </row>
    <row r="6040" spans="35:37" x14ac:dyDescent="0.3">
      <c r="AI6040" s="32">
        <f t="shared" si="132"/>
        <v>45543.541666652025</v>
      </c>
      <c r="AJ6040" s="33">
        <v>106.71</v>
      </c>
      <c r="AK6040" s="33">
        <f>MIN(CalcoliFV!$AN$7,CalcoliFV!$AO$7+MAX(0,180-AJ6040)+4)</f>
        <v>110</v>
      </c>
    </row>
    <row r="6041" spans="35:37" x14ac:dyDescent="0.3">
      <c r="AI6041" s="32">
        <f t="shared" si="132"/>
        <v>45543.583333318689</v>
      </c>
      <c r="AJ6041" s="33">
        <v>107.92</v>
      </c>
      <c r="AK6041" s="33">
        <f>MIN(CalcoliFV!$AN$7,CalcoliFV!$AO$7+MAX(0,180-AJ6041)+4)</f>
        <v>110</v>
      </c>
    </row>
    <row r="6042" spans="35:37" x14ac:dyDescent="0.3">
      <c r="AI6042" s="32">
        <f t="shared" si="132"/>
        <v>45543.624999985353</v>
      </c>
      <c r="AJ6042" s="33">
        <v>105.1</v>
      </c>
      <c r="AK6042" s="33">
        <f>MIN(CalcoliFV!$AN$7,CalcoliFV!$AO$7+MAX(0,180-AJ6042)+4)</f>
        <v>110</v>
      </c>
    </row>
    <row r="6043" spans="35:37" x14ac:dyDescent="0.3">
      <c r="AI6043" s="32">
        <f t="shared" si="132"/>
        <v>45543.666666652018</v>
      </c>
      <c r="AJ6043" s="33">
        <v>108.5</v>
      </c>
      <c r="AK6043" s="33">
        <f>MIN(CalcoliFV!$AN$7,CalcoliFV!$AO$7+MAX(0,180-AJ6043)+4)</f>
        <v>110</v>
      </c>
    </row>
    <row r="6044" spans="35:37" x14ac:dyDescent="0.3">
      <c r="AI6044" s="32">
        <f t="shared" si="132"/>
        <v>45543.708333318682</v>
      </c>
      <c r="AJ6044" s="33">
        <v>111.49</v>
      </c>
      <c r="AK6044" s="33">
        <f>MIN(CalcoliFV!$AN$7,CalcoliFV!$AO$7+MAX(0,180-AJ6044)+4)</f>
        <v>110</v>
      </c>
    </row>
    <row r="6045" spans="35:37" x14ac:dyDescent="0.3">
      <c r="AI6045" s="32">
        <f t="shared" si="132"/>
        <v>45543.749999985346</v>
      </c>
      <c r="AJ6045" s="33">
        <v>121.43</v>
      </c>
      <c r="AK6045" s="33">
        <f>MIN(CalcoliFV!$AN$7,CalcoliFV!$AO$7+MAX(0,180-AJ6045)+4)</f>
        <v>110</v>
      </c>
    </row>
    <row r="6046" spans="35:37" x14ac:dyDescent="0.3">
      <c r="AI6046" s="32">
        <f t="shared" si="132"/>
        <v>45543.79166665201</v>
      </c>
      <c r="AJ6046" s="33">
        <v>155</v>
      </c>
      <c r="AK6046" s="33">
        <f>MIN(CalcoliFV!$AN$7,CalcoliFV!$AO$7+MAX(0,180-AJ6046)+4)</f>
        <v>99</v>
      </c>
    </row>
    <row r="6047" spans="35:37" x14ac:dyDescent="0.3">
      <c r="AI6047" s="32">
        <f t="shared" si="132"/>
        <v>45543.833333318675</v>
      </c>
      <c r="AJ6047" s="33">
        <v>157.61000000000001</v>
      </c>
      <c r="AK6047" s="33">
        <f>MIN(CalcoliFV!$AN$7,CalcoliFV!$AO$7+MAX(0,180-AJ6047)+4)</f>
        <v>96.389999999999986</v>
      </c>
    </row>
    <row r="6048" spans="35:37" x14ac:dyDescent="0.3">
      <c r="AI6048" s="32">
        <f t="shared" si="132"/>
        <v>45543.874999985339</v>
      </c>
      <c r="AJ6048" s="33">
        <v>133.15</v>
      </c>
      <c r="AK6048" s="33">
        <f>MIN(CalcoliFV!$AN$7,CalcoliFV!$AO$7+MAX(0,180-AJ6048)+4)</f>
        <v>110</v>
      </c>
    </row>
    <row r="6049" spans="35:37" x14ac:dyDescent="0.3">
      <c r="AI6049" s="32">
        <f t="shared" si="132"/>
        <v>45543.916666652003</v>
      </c>
      <c r="AJ6049" s="33">
        <v>115.1</v>
      </c>
      <c r="AK6049" s="33">
        <f>MIN(CalcoliFV!$AN$7,CalcoliFV!$AO$7+MAX(0,180-AJ6049)+4)</f>
        <v>110</v>
      </c>
    </row>
    <row r="6050" spans="35:37" x14ac:dyDescent="0.3">
      <c r="AI6050" s="32">
        <f t="shared" si="132"/>
        <v>45543.958333318667</v>
      </c>
      <c r="AJ6050" s="33">
        <v>112.89</v>
      </c>
      <c r="AK6050" s="33">
        <f>MIN(CalcoliFV!$AN$7,CalcoliFV!$AO$7+MAX(0,180-AJ6050)+4)</f>
        <v>110</v>
      </c>
    </row>
    <row r="6051" spans="35:37" x14ac:dyDescent="0.3">
      <c r="AI6051" s="32">
        <f t="shared" si="132"/>
        <v>45543.999999985332</v>
      </c>
      <c r="AJ6051" s="33">
        <v>105.28</v>
      </c>
      <c r="AK6051" s="33">
        <f>MIN(CalcoliFV!$AN$7,CalcoliFV!$AO$7+MAX(0,180-AJ6051)+4)</f>
        <v>110</v>
      </c>
    </row>
    <row r="6052" spans="35:37" x14ac:dyDescent="0.3">
      <c r="AI6052" s="32">
        <f t="shared" si="132"/>
        <v>45544.041666651996</v>
      </c>
      <c r="AJ6052" s="33">
        <v>102.03</v>
      </c>
      <c r="AK6052" s="33">
        <f>MIN(CalcoliFV!$AN$7,CalcoliFV!$AO$7+MAX(0,180-AJ6052)+4)</f>
        <v>110</v>
      </c>
    </row>
    <row r="6053" spans="35:37" x14ac:dyDescent="0.3">
      <c r="AI6053" s="32">
        <f t="shared" si="132"/>
        <v>45544.08333331866</v>
      </c>
      <c r="AJ6053" s="33">
        <v>98.96</v>
      </c>
      <c r="AK6053" s="33">
        <f>MIN(CalcoliFV!$AN$7,CalcoliFV!$AO$7+MAX(0,180-AJ6053)+4)</f>
        <v>110</v>
      </c>
    </row>
    <row r="6054" spans="35:37" x14ac:dyDescent="0.3">
      <c r="AI6054" s="32">
        <f t="shared" si="132"/>
        <v>45544.124999985324</v>
      </c>
      <c r="AJ6054" s="33">
        <v>98.9</v>
      </c>
      <c r="AK6054" s="33">
        <f>MIN(CalcoliFV!$AN$7,CalcoliFV!$AO$7+MAX(0,180-AJ6054)+4)</f>
        <v>110</v>
      </c>
    </row>
    <row r="6055" spans="35:37" x14ac:dyDescent="0.3">
      <c r="AI6055" s="32">
        <f t="shared" si="132"/>
        <v>45544.166666651989</v>
      </c>
      <c r="AJ6055" s="33">
        <v>98.9</v>
      </c>
      <c r="AK6055" s="33">
        <f>MIN(CalcoliFV!$AN$7,CalcoliFV!$AO$7+MAX(0,180-AJ6055)+4)</f>
        <v>110</v>
      </c>
    </row>
    <row r="6056" spans="35:37" x14ac:dyDescent="0.3">
      <c r="AI6056" s="32">
        <f t="shared" si="132"/>
        <v>45544.208333318653</v>
      </c>
      <c r="AJ6056" s="33">
        <v>105.28</v>
      </c>
      <c r="AK6056" s="33">
        <f>MIN(CalcoliFV!$AN$7,CalcoliFV!$AO$7+MAX(0,180-AJ6056)+4)</f>
        <v>110</v>
      </c>
    </row>
    <row r="6057" spans="35:37" x14ac:dyDescent="0.3">
      <c r="AI6057" s="32">
        <f t="shared" si="132"/>
        <v>45544.249999985317</v>
      </c>
      <c r="AJ6057" s="33">
        <v>121.85032</v>
      </c>
      <c r="AK6057" s="33">
        <f>MIN(CalcoliFV!$AN$7,CalcoliFV!$AO$7+MAX(0,180-AJ6057)+4)</f>
        <v>110</v>
      </c>
    </row>
    <row r="6058" spans="35:37" x14ac:dyDescent="0.3">
      <c r="AI6058" s="32">
        <f t="shared" si="132"/>
        <v>45544.291666651981</v>
      </c>
      <c r="AJ6058" s="33">
        <v>139.28057000000001</v>
      </c>
      <c r="AK6058" s="33">
        <f>MIN(CalcoliFV!$AN$7,CalcoliFV!$AO$7+MAX(0,180-AJ6058)+4)</f>
        <v>110</v>
      </c>
    </row>
    <row r="6059" spans="35:37" x14ac:dyDescent="0.3">
      <c r="AI6059" s="32">
        <f t="shared" si="132"/>
        <v>45544.333333318646</v>
      </c>
      <c r="AJ6059" s="33">
        <v>153</v>
      </c>
      <c r="AK6059" s="33">
        <f>MIN(CalcoliFV!$AN$7,CalcoliFV!$AO$7+MAX(0,180-AJ6059)+4)</f>
        <v>101</v>
      </c>
    </row>
    <row r="6060" spans="35:37" x14ac:dyDescent="0.3">
      <c r="AI6060" s="32">
        <f t="shared" si="132"/>
        <v>45544.37499998531</v>
      </c>
      <c r="AJ6060" s="33">
        <v>155.41999999999999</v>
      </c>
      <c r="AK6060" s="33">
        <f>MIN(CalcoliFV!$AN$7,CalcoliFV!$AO$7+MAX(0,180-AJ6060)+4)</f>
        <v>98.580000000000013</v>
      </c>
    </row>
    <row r="6061" spans="35:37" x14ac:dyDescent="0.3">
      <c r="AI6061" s="32">
        <f t="shared" si="132"/>
        <v>45544.416666651974</v>
      </c>
      <c r="AJ6061" s="33">
        <v>118.27</v>
      </c>
      <c r="AK6061" s="33">
        <f>MIN(CalcoliFV!$AN$7,CalcoliFV!$AO$7+MAX(0,180-AJ6061)+4)</f>
        <v>110</v>
      </c>
    </row>
    <row r="6062" spans="35:37" x14ac:dyDescent="0.3">
      <c r="AI6062" s="32">
        <f t="shared" si="132"/>
        <v>45544.458333318638</v>
      </c>
      <c r="AJ6062" s="33">
        <v>112.9</v>
      </c>
      <c r="AK6062" s="33">
        <f>MIN(CalcoliFV!$AN$7,CalcoliFV!$AO$7+MAX(0,180-AJ6062)+4)</f>
        <v>110</v>
      </c>
    </row>
    <row r="6063" spans="35:37" x14ac:dyDescent="0.3">
      <c r="AI6063" s="32">
        <f t="shared" si="132"/>
        <v>45544.499999985303</v>
      </c>
      <c r="AJ6063" s="33">
        <v>106.62</v>
      </c>
      <c r="AK6063" s="33">
        <f>MIN(CalcoliFV!$AN$7,CalcoliFV!$AO$7+MAX(0,180-AJ6063)+4)</f>
        <v>110</v>
      </c>
    </row>
    <row r="6064" spans="35:37" x14ac:dyDescent="0.3">
      <c r="AI6064" s="32">
        <f t="shared" si="132"/>
        <v>45544.541666651967</v>
      </c>
      <c r="AJ6064" s="33">
        <v>106.71</v>
      </c>
      <c r="AK6064" s="33">
        <f>MIN(CalcoliFV!$AN$7,CalcoliFV!$AO$7+MAX(0,180-AJ6064)+4)</f>
        <v>110</v>
      </c>
    </row>
    <row r="6065" spans="35:37" x14ac:dyDescent="0.3">
      <c r="AI6065" s="32">
        <f t="shared" si="132"/>
        <v>45544.583333318631</v>
      </c>
      <c r="AJ6065" s="33">
        <v>110</v>
      </c>
      <c r="AK6065" s="33">
        <f>MIN(CalcoliFV!$AN$7,CalcoliFV!$AO$7+MAX(0,180-AJ6065)+4)</f>
        <v>110</v>
      </c>
    </row>
    <row r="6066" spans="35:37" x14ac:dyDescent="0.3">
      <c r="AI6066" s="32">
        <f t="shared" si="132"/>
        <v>45544.624999985295</v>
      </c>
      <c r="AJ6066" s="33">
        <v>115.52</v>
      </c>
      <c r="AK6066" s="33">
        <f>MIN(CalcoliFV!$AN$7,CalcoliFV!$AO$7+MAX(0,180-AJ6066)+4)</f>
        <v>110</v>
      </c>
    </row>
    <row r="6067" spans="35:37" x14ac:dyDescent="0.3">
      <c r="AI6067" s="32">
        <f t="shared" si="132"/>
        <v>45544.66666665196</v>
      </c>
      <c r="AJ6067" s="33">
        <v>120.77</v>
      </c>
      <c r="AK6067" s="33">
        <f>MIN(CalcoliFV!$AN$7,CalcoliFV!$AO$7+MAX(0,180-AJ6067)+4)</f>
        <v>110</v>
      </c>
    </row>
    <row r="6068" spans="35:37" x14ac:dyDescent="0.3">
      <c r="AI6068" s="32">
        <f t="shared" si="132"/>
        <v>45544.708333318624</v>
      </c>
      <c r="AJ6068" s="33">
        <v>121.96217</v>
      </c>
      <c r="AK6068" s="33">
        <f>MIN(CalcoliFV!$AN$7,CalcoliFV!$AO$7+MAX(0,180-AJ6068)+4)</f>
        <v>110</v>
      </c>
    </row>
    <row r="6069" spans="35:37" x14ac:dyDescent="0.3">
      <c r="AI6069" s="32">
        <f t="shared" si="132"/>
        <v>45544.749999985288</v>
      </c>
      <c r="AJ6069" s="33">
        <v>149.29345000000001</v>
      </c>
      <c r="AK6069" s="33">
        <f>MIN(CalcoliFV!$AN$7,CalcoliFV!$AO$7+MAX(0,180-AJ6069)+4)</f>
        <v>104.70654999999999</v>
      </c>
    </row>
    <row r="6070" spans="35:37" x14ac:dyDescent="0.3">
      <c r="AI6070" s="32">
        <f t="shared" si="132"/>
        <v>45544.791666651952</v>
      </c>
      <c r="AJ6070" s="33">
        <v>164</v>
      </c>
      <c r="AK6070" s="33">
        <f>MIN(CalcoliFV!$AN$7,CalcoliFV!$AO$7+MAX(0,180-AJ6070)+4)</f>
        <v>90</v>
      </c>
    </row>
    <row r="6071" spans="35:37" x14ac:dyDescent="0.3">
      <c r="AI6071" s="32">
        <f t="shared" si="132"/>
        <v>45544.833333318616</v>
      </c>
      <c r="AJ6071" s="33">
        <v>151.14729</v>
      </c>
      <c r="AK6071" s="33">
        <f>MIN(CalcoliFV!$AN$7,CalcoliFV!$AO$7+MAX(0,180-AJ6071)+4)</f>
        <v>102.85271</v>
      </c>
    </row>
    <row r="6072" spans="35:37" x14ac:dyDescent="0.3">
      <c r="AI6072" s="32">
        <f t="shared" si="132"/>
        <v>45544.874999985281</v>
      </c>
      <c r="AJ6072" s="33">
        <v>132.1</v>
      </c>
      <c r="AK6072" s="33">
        <f>MIN(CalcoliFV!$AN$7,CalcoliFV!$AO$7+MAX(0,180-AJ6072)+4)</f>
        <v>110</v>
      </c>
    </row>
    <row r="6073" spans="35:37" x14ac:dyDescent="0.3">
      <c r="AI6073" s="32">
        <f t="shared" si="132"/>
        <v>45544.916666651945</v>
      </c>
      <c r="AJ6073" s="33">
        <v>116.42</v>
      </c>
      <c r="AK6073" s="33">
        <f>MIN(CalcoliFV!$AN$7,CalcoliFV!$AO$7+MAX(0,180-AJ6073)+4)</f>
        <v>110</v>
      </c>
    </row>
    <row r="6074" spans="35:37" x14ac:dyDescent="0.3">
      <c r="AI6074" s="32">
        <f t="shared" si="132"/>
        <v>45544.958333318609</v>
      </c>
      <c r="AJ6074" s="33">
        <v>111.9</v>
      </c>
      <c r="AK6074" s="33">
        <f>MIN(CalcoliFV!$AN$7,CalcoliFV!$AO$7+MAX(0,180-AJ6074)+4)</f>
        <v>110</v>
      </c>
    </row>
    <row r="6075" spans="35:37" x14ac:dyDescent="0.3">
      <c r="AI6075" s="32">
        <f t="shared" si="132"/>
        <v>45544.999999985273</v>
      </c>
      <c r="AJ6075" s="33">
        <v>96.8</v>
      </c>
      <c r="AK6075" s="33">
        <f>MIN(CalcoliFV!$AN$7,CalcoliFV!$AO$7+MAX(0,180-AJ6075)+4)</f>
        <v>110</v>
      </c>
    </row>
    <row r="6076" spans="35:37" x14ac:dyDescent="0.3">
      <c r="AI6076" s="32">
        <f t="shared" si="132"/>
        <v>45545.041666651938</v>
      </c>
      <c r="AJ6076" s="33">
        <v>96</v>
      </c>
      <c r="AK6076" s="33">
        <f>MIN(CalcoliFV!$AN$7,CalcoliFV!$AO$7+MAX(0,180-AJ6076)+4)</f>
        <v>110</v>
      </c>
    </row>
    <row r="6077" spans="35:37" x14ac:dyDescent="0.3">
      <c r="AI6077" s="32">
        <f t="shared" si="132"/>
        <v>45545.083333318602</v>
      </c>
      <c r="AJ6077" s="33">
        <v>96.8</v>
      </c>
      <c r="AK6077" s="33">
        <f>MIN(CalcoliFV!$AN$7,CalcoliFV!$AO$7+MAX(0,180-AJ6077)+4)</f>
        <v>110</v>
      </c>
    </row>
    <row r="6078" spans="35:37" x14ac:dyDescent="0.3">
      <c r="AI6078" s="32">
        <f t="shared" si="132"/>
        <v>45545.124999985266</v>
      </c>
      <c r="AJ6078" s="33">
        <v>95</v>
      </c>
      <c r="AK6078" s="33">
        <f>MIN(CalcoliFV!$AN$7,CalcoliFV!$AO$7+MAX(0,180-AJ6078)+4)</f>
        <v>110</v>
      </c>
    </row>
    <row r="6079" spans="35:37" x14ac:dyDescent="0.3">
      <c r="AI6079" s="32">
        <f t="shared" si="132"/>
        <v>45545.16666665193</v>
      </c>
      <c r="AJ6079" s="33">
        <v>95</v>
      </c>
      <c r="AK6079" s="33">
        <f>MIN(CalcoliFV!$AN$7,CalcoliFV!$AO$7+MAX(0,180-AJ6079)+4)</f>
        <v>110</v>
      </c>
    </row>
    <row r="6080" spans="35:37" x14ac:dyDescent="0.3">
      <c r="AI6080" s="32">
        <f t="shared" si="132"/>
        <v>45545.208333318595</v>
      </c>
      <c r="AJ6080" s="33">
        <v>98.7</v>
      </c>
      <c r="AK6080" s="33">
        <f>MIN(CalcoliFV!$AN$7,CalcoliFV!$AO$7+MAX(0,180-AJ6080)+4)</f>
        <v>110</v>
      </c>
    </row>
    <row r="6081" spans="35:37" x14ac:dyDescent="0.3">
      <c r="AI6081" s="32">
        <f t="shared" si="132"/>
        <v>45545.249999985259</v>
      </c>
      <c r="AJ6081" s="33">
        <v>115.8</v>
      </c>
      <c r="AK6081" s="33">
        <f>MIN(CalcoliFV!$AN$7,CalcoliFV!$AO$7+MAX(0,180-AJ6081)+4)</f>
        <v>110</v>
      </c>
    </row>
    <row r="6082" spans="35:37" x14ac:dyDescent="0.3">
      <c r="AI6082" s="32">
        <f t="shared" si="132"/>
        <v>45545.291666651923</v>
      </c>
      <c r="AJ6082" s="33">
        <v>125.71</v>
      </c>
      <c r="AK6082" s="33">
        <f>MIN(CalcoliFV!$AN$7,CalcoliFV!$AO$7+MAX(0,180-AJ6082)+4)</f>
        <v>110</v>
      </c>
    </row>
    <row r="6083" spans="35:37" x14ac:dyDescent="0.3">
      <c r="AI6083" s="32">
        <f t="shared" si="132"/>
        <v>45545.333333318587</v>
      </c>
      <c r="AJ6083" s="33">
        <v>133.19</v>
      </c>
      <c r="AK6083" s="33">
        <f>MIN(CalcoliFV!$AN$7,CalcoliFV!$AO$7+MAX(0,180-AJ6083)+4)</f>
        <v>110</v>
      </c>
    </row>
    <row r="6084" spans="35:37" x14ac:dyDescent="0.3">
      <c r="AI6084" s="32">
        <f t="shared" si="132"/>
        <v>45545.374999985252</v>
      </c>
      <c r="AJ6084" s="33">
        <v>110.97908</v>
      </c>
      <c r="AK6084" s="33">
        <f>MIN(CalcoliFV!$AN$7,CalcoliFV!$AO$7+MAX(0,180-AJ6084)+4)</f>
        <v>110</v>
      </c>
    </row>
    <row r="6085" spans="35:37" x14ac:dyDescent="0.3">
      <c r="AI6085" s="32">
        <f t="shared" ref="AI6085:AI6148" si="133">AI6084+1/24</f>
        <v>45545.416666651916</v>
      </c>
      <c r="AJ6085" s="33">
        <v>98.27</v>
      </c>
      <c r="AK6085" s="33">
        <f>MIN(CalcoliFV!$AN$7,CalcoliFV!$AO$7+MAX(0,180-AJ6085)+4)</f>
        <v>110</v>
      </c>
    </row>
    <row r="6086" spans="35:37" x14ac:dyDescent="0.3">
      <c r="AI6086" s="32">
        <f t="shared" si="133"/>
        <v>45545.45833331858</v>
      </c>
      <c r="AJ6086" s="33">
        <v>92.45</v>
      </c>
      <c r="AK6086" s="33">
        <f>MIN(CalcoliFV!$AN$7,CalcoliFV!$AO$7+MAX(0,180-AJ6086)+4)</f>
        <v>110</v>
      </c>
    </row>
    <row r="6087" spans="35:37" x14ac:dyDescent="0.3">
      <c r="AI6087" s="32">
        <f t="shared" si="133"/>
        <v>45545.499999985244</v>
      </c>
      <c r="AJ6087" s="33">
        <v>86.62</v>
      </c>
      <c r="AK6087" s="33">
        <f>MIN(CalcoliFV!$AN$7,CalcoliFV!$AO$7+MAX(0,180-AJ6087)+4)</f>
        <v>110</v>
      </c>
    </row>
    <row r="6088" spans="35:37" x14ac:dyDescent="0.3">
      <c r="AI6088" s="32">
        <f t="shared" si="133"/>
        <v>45545.541666651909</v>
      </c>
      <c r="AJ6088" s="33">
        <v>80.437579999999997</v>
      </c>
      <c r="AK6088" s="33">
        <f>MIN(CalcoliFV!$AN$7,CalcoliFV!$AO$7+MAX(0,180-AJ6088)+4)</f>
        <v>110</v>
      </c>
    </row>
    <row r="6089" spans="35:37" x14ac:dyDescent="0.3">
      <c r="AI6089" s="32">
        <f t="shared" si="133"/>
        <v>45545.583333318573</v>
      </c>
      <c r="AJ6089" s="33">
        <v>90</v>
      </c>
      <c r="AK6089" s="33">
        <f>MIN(CalcoliFV!$AN$7,CalcoliFV!$AO$7+MAX(0,180-AJ6089)+4)</f>
        <v>110</v>
      </c>
    </row>
    <row r="6090" spans="35:37" x14ac:dyDescent="0.3">
      <c r="AI6090" s="32">
        <f t="shared" si="133"/>
        <v>45545.624999985237</v>
      </c>
      <c r="AJ6090" s="33">
        <v>95.41</v>
      </c>
      <c r="AK6090" s="33">
        <f>MIN(CalcoliFV!$AN$7,CalcoliFV!$AO$7+MAX(0,180-AJ6090)+4)</f>
        <v>110</v>
      </c>
    </row>
    <row r="6091" spans="35:37" x14ac:dyDescent="0.3">
      <c r="AI6091" s="32">
        <f t="shared" si="133"/>
        <v>45545.666666651901</v>
      </c>
      <c r="AJ6091" s="33">
        <v>100</v>
      </c>
      <c r="AK6091" s="33">
        <f>MIN(CalcoliFV!$AN$7,CalcoliFV!$AO$7+MAX(0,180-AJ6091)+4)</f>
        <v>110</v>
      </c>
    </row>
    <row r="6092" spans="35:37" x14ac:dyDescent="0.3">
      <c r="AI6092" s="32">
        <f t="shared" si="133"/>
        <v>45545.708333318566</v>
      </c>
      <c r="AJ6092" s="33">
        <v>108.37</v>
      </c>
      <c r="AK6092" s="33">
        <f>MIN(CalcoliFV!$AN$7,CalcoliFV!$AO$7+MAX(0,180-AJ6092)+4)</f>
        <v>110</v>
      </c>
    </row>
    <row r="6093" spans="35:37" x14ac:dyDescent="0.3">
      <c r="AI6093" s="32">
        <f t="shared" si="133"/>
        <v>45545.74999998523</v>
      </c>
      <c r="AJ6093" s="33">
        <v>121.68</v>
      </c>
      <c r="AK6093" s="33">
        <f>MIN(CalcoliFV!$AN$7,CalcoliFV!$AO$7+MAX(0,180-AJ6093)+4)</f>
        <v>110</v>
      </c>
    </row>
    <row r="6094" spans="35:37" x14ac:dyDescent="0.3">
      <c r="AI6094" s="32">
        <f t="shared" si="133"/>
        <v>45545.791666651894</v>
      </c>
      <c r="AJ6094" s="33">
        <v>153.9</v>
      </c>
      <c r="AK6094" s="33">
        <f>MIN(CalcoliFV!$AN$7,CalcoliFV!$AO$7+MAX(0,180-AJ6094)+4)</f>
        <v>100.1</v>
      </c>
    </row>
    <row r="6095" spans="35:37" x14ac:dyDescent="0.3">
      <c r="AI6095" s="32">
        <f t="shared" si="133"/>
        <v>45545.833333318558</v>
      </c>
      <c r="AJ6095" s="33">
        <v>146.27000000000001</v>
      </c>
      <c r="AK6095" s="33">
        <f>MIN(CalcoliFV!$AN$7,CalcoliFV!$AO$7+MAX(0,180-AJ6095)+4)</f>
        <v>107.72999999999999</v>
      </c>
    </row>
    <row r="6096" spans="35:37" x14ac:dyDescent="0.3">
      <c r="AI6096" s="32">
        <f t="shared" si="133"/>
        <v>45545.874999985223</v>
      </c>
      <c r="AJ6096" s="33">
        <v>118.27</v>
      </c>
      <c r="AK6096" s="33">
        <f>MIN(CalcoliFV!$AN$7,CalcoliFV!$AO$7+MAX(0,180-AJ6096)+4)</f>
        <v>110</v>
      </c>
    </row>
    <row r="6097" spans="35:37" x14ac:dyDescent="0.3">
      <c r="AI6097" s="32">
        <f t="shared" si="133"/>
        <v>45545.916666651887</v>
      </c>
      <c r="AJ6097" s="33">
        <v>110</v>
      </c>
      <c r="AK6097" s="33">
        <f>MIN(CalcoliFV!$AN$7,CalcoliFV!$AO$7+MAX(0,180-AJ6097)+4)</f>
        <v>110</v>
      </c>
    </row>
    <row r="6098" spans="35:37" x14ac:dyDescent="0.3">
      <c r="AI6098" s="32">
        <f t="shared" si="133"/>
        <v>45545.958333318551</v>
      </c>
      <c r="AJ6098" s="33">
        <v>105.46</v>
      </c>
      <c r="AK6098" s="33">
        <f>MIN(CalcoliFV!$AN$7,CalcoliFV!$AO$7+MAX(0,180-AJ6098)+4)</f>
        <v>110</v>
      </c>
    </row>
    <row r="6099" spans="35:37" x14ac:dyDescent="0.3">
      <c r="AI6099" s="32">
        <f t="shared" si="133"/>
        <v>45545.999999985215</v>
      </c>
      <c r="AJ6099" s="33">
        <v>107.51</v>
      </c>
      <c r="AK6099" s="33">
        <f>MIN(CalcoliFV!$AN$7,CalcoliFV!$AO$7+MAX(0,180-AJ6099)+4)</f>
        <v>110</v>
      </c>
    </row>
    <row r="6100" spans="35:37" x14ac:dyDescent="0.3">
      <c r="AI6100" s="32">
        <f t="shared" si="133"/>
        <v>45546.041666651879</v>
      </c>
      <c r="AJ6100" s="33">
        <v>105.1</v>
      </c>
      <c r="AK6100" s="33">
        <f>MIN(CalcoliFV!$AN$7,CalcoliFV!$AO$7+MAX(0,180-AJ6100)+4)</f>
        <v>110</v>
      </c>
    </row>
    <row r="6101" spans="35:37" x14ac:dyDescent="0.3">
      <c r="AI6101" s="32">
        <f t="shared" si="133"/>
        <v>45546.083333318544</v>
      </c>
      <c r="AJ6101" s="33">
        <v>104.27</v>
      </c>
      <c r="AK6101" s="33">
        <f>MIN(CalcoliFV!$AN$7,CalcoliFV!$AO$7+MAX(0,180-AJ6101)+4)</f>
        <v>110</v>
      </c>
    </row>
    <row r="6102" spans="35:37" x14ac:dyDescent="0.3">
      <c r="AI6102" s="32">
        <f t="shared" si="133"/>
        <v>45546.124999985208</v>
      </c>
      <c r="AJ6102" s="33">
        <v>105.1</v>
      </c>
      <c r="AK6102" s="33">
        <f>MIN(CalcoliFV!$AN$7,CalcoliFV!$AO$7+MAX(0,180-AJ6102)+4)</f>
        <v>110</v>
      </c>
    </row>
    <row r="6103" spans="35:37" x14ac:dyDescent="0.3">
      <c r="AI6103" s="32">
        <f t="shared" si="133"/>
        <v>45546.166666651872</v>
      </c>
      <c r="AJ6103" s="33">
        <v>104.54</v>
      </c>
      <c r="AK6103" s="33">
        <f>MIN(CalcoliFV!$AN$7,CalcoliFV!$AO$7+MAX(0,180-AJ6103)+4)</f>
        <v>110</v>
      </c>
    </row>
    <row r="6104" spans="35:37" x14ac:dyDescent="0.3">
      <c r="AI6104" s="32">
        <f t="shared" si="133"/>
        <v>45546.208333318536</v>
      </c>
      <c r="AJ6104" s="33">
        <v>108</v>
      </c>
      <c r="AK6104" s="33">
        <f>MIN(CalcoliFV!$AN$7,CalcoliFV!$AO$7+MAX(0,180-AJ6104)+4)</f>
        <v>110</v>
      </c>
    </row>
    <row r="6105" spans="35:37" x14ac:dyDescent="0.3">
      <c r="AI6105" s="32">
        <f t="shared" si="133"/>
        <v>45546.249999985201</v>
      </c>
      <c r="AJ6105" s="33">
        <v>126.8</v>
      </c>
      <c r="AK6105" s="33">
        <f>MIN(CalcoliFV!$AN$7,CalcoliFV!$AO$7+MAX(0,180-AJ6105)+4)</f>
        <v>110</v>
      </c>
    </row>
    <row r="6106" spans="35:37" x14ac:dyDescent="0.3">
      <c r="AI6106" s="32">
        <f t="shared" si="133"/>
        <v>45546.291666651865</v>
      </c>
      <c r="AJ6106" s="33">
        <v>179.58824000000001</v>
      </c>
      <c r="AK6106" s="33">
        <f>MIN(CalcoliFV!$AN$7,CalcoliFV!$AO$7+MAX(0,180-AJ6106)+4)</f>
        <v>74.411759999999987</v>
      </c>
    </row>
    <row r="6107" spans="35:37" x14ac:dyDescent="0.3">
      <c r="AI6107" s="32">
        <f t="shared" si="133"/>
        <v>45546.333333318529</v>
      </c>
      <c r="AJ6107" s="33">
        <v>165.96</v>
      </c>
      <c r="AK6107" s="33">
        <f>MIN(CalcoliFV!$AN$7,CalcoliFV!$AO$7+MAX(0,180-AJ6107)+4)</f>
        <v>88.039999999999992</v>
      </c>
    </row>
    <row r="6108" spans="35:37" x14ac:dyDescent="0.3">
      <c r="AI6108" s="32">
        <f t="shared" si="133"/>
        <v>45546.374999985193</v>
      </c>
      <c r="AJ6108" s="33">
        <v>120.25</v>
      </c>
      <c r="AK6108" s="33">
        <f>MIN(CalcoliFV!$AN$7,CalcoliFV!$AO$7+MAX(0,180-AJ6108)+4)</f>
        <v>110</v>
      </c>
    </row>
    <row r="6109" spans="35:37" x14ac:dyDescent="0.3">
      <c r="AI6109" s="32">
        <f t="shared" si="133"/>
        <v>45546.416666651858</v>
      </c>
      <c r="AJ6109" s="33">
        <v>113.05</v>
      </c>
      <c r="AK6109" s="33">
        <f>MIN(CalcoliFV!$AN$7,CalcoliFV!$AO$7+MAX(0,180-AJ6109)+4)</f>
        <v>110</v>
      </c>
    </row>
    <row r="6110" spans="35:37" x14ac:dyDescent="0.3">
      <c r="AI6110" s="32">
        <f t="shared" si="133"/>
        <v>45546.458333318522</v>
      </c>
      <c r="AJ6110" s="33">
        <v>109.57</v>
      </c>
      <c r="AK6110" s="33">
        <f>MIN(CalcoliFV!$AN$7,CalcoliFV!$AO$7+MAX(0,180-AJ6110)+4)</f>
        <v>110</v>
      </c>
    </row>
    <row r="6111" spans="35:37" x14ac:dyDescent="0.3">
      <c r="AI6111" s="32">
        <f t="shared" si="133"/>
        <v>45546.499999985186</v>
      </c>
      <c r="AJ6111" s="33">
        <v>103.89</v>
      </c>
      <c r="AK6111" s="33">
        <f>MIN(CalcoliFV!$AN$7,CalcoliFV!$AO$7+MAX(0,180-AJ6111)+4)</f>
        <v>110</v>
      </c>
    </row>
    <row r="6112" spans="35:37" x14ac:dyDescent="0.3">
      <c r="AI6112" s="32">
        <f t="shared" si="133"/>
        <v>45546.54166665185</v>
      </c>
      <c r="AJ6112" s="33">
        <v>103.89</v>
      </c>
      <c r="AK6112" s="33">
        <f>MIN(CalcoliFV!$AN$7,CalcoliFV!$AO$7+MAX(0,180-AJ6112)+4)</f>
        <v>110</v>
      </c>
    </row>
    <row r="6113" spans="35:37" x14ac:dyDescent="0.3">
      <c r="AI6113" s="32">
        <f t="shared" si="133"/>
        <v>45546.583333318515</v>
      </c>
      <c r="AJ6113" s="33">
        <v>107.11</v>
      </c>
      <c r="AK6113" s="33">
        <f>MIN(CalcoliFV!$AN$7,CalcoliFV!$AO$7+MAX(0,180-AJ6113)+4)</f>
        <v>110</v>
      </c>
    </row>
    <row r="6114" spans="35:37" x14ac:dyDescent="0.3">
      <c r="AI6114" s="32">
        <f t="shared" si="133"/>
        <v>45546.624999985179</v>
      </c>
      <c r="AJ6114" s="33">
        <v>111.82</v>
      </c>
      <c r="AK6114" s="33">
        <f>MIN(CalcoliFV!$AN$7,CalcoliFV!$AO$7+MAX(0,180-AJ6114)+4)</f>
        <v>110</v>
      </c>
    </row>
    <row r="6115" spans="35:37" x14ac:dyDescent="0.3">
      <c r="AI6115" s="32">
        <f t="shared" si="133"/>
        <v>45546.666666651843</v>
      </c>
      <c r="AJ6115" s="33">
        <v>119.63</v>
      </c>
      <c r="AK6115" s="33">
        <f>MIN(CalcoliFV!$AN$7,CalcoliFV!$AO$7+MAX(0,180-AJ6115)+4)</f>
        <v>110</v>
      </c>
    </row>
    <row r="6116" spans="35:37" x14ac:dyDescent="0.3">
      <c r="AI6116" s="32">
        <f t="shared" si="133"/>
        <v>45546.708333318507</v>
      </c>
      <c r="AJ6116" s="33">
        <v>121.2</v>
      </c>
      <c r="AK6116" s="33">
        <f>MIN(CalcoliFV!$AN$7,CalcoliFV!$AO$7+MAX(0,180-AJ6116)+4)</f>
        <v>110</v>
      </c>
    </row>
    <row r="6117" spans="35:37" x14ac:dyDescent="0.3">
      <c r="AI6117" s="32">
        <f t="shared" si="133"/>
        <v>45546.749999985172</v>
      </c>
      <c r="AJ6117" s="33">
        <v>151.12</v>
      </c>
      <c r="AK6117" s="33">
        <f>MIN(CalcoliFV!$AN$7,CalcoliFV!$AO$7+MAX(0,180-AJ6117)+4)</f>
        <v>102.88</v>
      </c>
    </row>
    <row r="6118" spans="35:37" x14ac:dyDescent="0.3">
      <c r="AI6118" s="32">
        <f t="shared" si="133"/>
        <v>45546.791666651836</v>
      </c>
      <c r="AJ6118" s="33">
        <v>197.47256999999999</v>
      </c>
      <c r="AK6118" s="33">
        <f>MIN(CalcoliFV!$AN$7,CalcoliFV!$AO$7+MAX(0,180-AJ6118)+4)</f>
        <v>74</v>
      </c>
    </row>
    <row r="6119" spans="35:37" x14ac:dyDescent="0.3">
      <c r="AI6119" s="32">
        <f t="shared" si="133"/>
        <v>45546.8333333185</v>
      </c>
      <c r="AJ6119" s="33">
        <v>180</v>
      </c>
      <c r="AK6119" s="33">
        <f>MIN(CalcoliFV!$AN$7,CalcoliFV!$AO$7+MAX(0,180-AJ6119)+4)</f>
        <v>74</v>
      </c>
    </row>
    <row r="6120" spans="35:37" x14ac:dyDescent="0.3">
      <c r="AI6120" s="32">
        <f t="shared" si="133"/>
        <v>45546.874999985164</v>
      </c>
      <c r="AJ6120" s="33">
        <v>144.30000000000001</v>
      </c>
      <c r="AK6120" s="33">
        <f>MIN(CalcoliFV!$AN$7,CalcoliFV!$AO$7+MAX(0,180-AJ6120)+4)</f>
        <v>109.69999999999999</v>
      </c>
    </row>
    <row r="6121" spans="35:37" x14ac:dyDescent="0.3">
      <c r="AI6121" s="32">
        <f t="shared" si="133"/>
        <v>45546.916666651829</v>
      </c>
      <c r="AJ6121" s="33">
        <v>118.53</v>
      </c>
      <c r="AK6121" s="33">
        <f>MIN(CalcoliFV!$AN$7,CalcoliFV!$AO$7+MAX(0,180-AJ6121)+4)</f>
        <v>110</v>
      </c>
    </row>
    <row r="6122" spans="35:37" x14ac:dyDescent="0.3">
      <c r="AI6122" s="32">
        <f t="shared" si="133"/>
        <v>45546.958333318493</v>
      </c>
      <c r="AJ6122" s="33">
        <v>107.51</v>
      </c>
      <c r="AK6122" s="33">
        <f>MIN(CalcoliFV!$AN$7,CalcoliFV!$AO$7+MAX(0,180-AJ6122)+4)</f>
        <v>110</v>
      </c>
    </row>
    <row r="6123" spans="35:37" x14ac:dyDescent="0.3">
      <c r="AI6123" s="32">
        <f t="shared" si="133"/>
        <v>45546.999999985157</v>
      </c>
      <c r="AJ6123" s="33">
        <v>107.64</v>
      </c>
      <c r="AK6123" s="33">
        <f>MIN(CalcoliFV!$AN$7,CalcoliFV!$AO$7+MAX(0,180-AJ6123)+4)</f>
        <v>110</v>
      </c>
    </row>
    <row r="6124" spans="35:37" x14ac:dyDescent="0.3">
      <c r="AI6124" s="32">
        <f t="shared" si="133"/>
        <v>45547.041666651821</v>
      </c>
      <c r="AJ6124" s="33">
        <v>103.49</v>
      </c>
      <c r="AK6124" s="33">
        <f>MIN(CalcoliFV!$AN$7,CalcoliFV!$AO$7+MAX(0,180-AJ6124)+4)</f>
        <v>110</v>
      </c>
    </row>
    <row r="6125" spans="35:37" x14ac:dyDescent="0.3">
      <c r="AI6125" s="32">
        <f t="shared" si="133"/>
        <v>45547.083333318486</v>
      </c>
      <c r="AJ6125" s="33">
        <v>97</v>
      </c>
      <c r="AK6125" s="33">
        <f>MIN(CalcoliFV!$AN$7,CalcoliFV!$AO$7+MAX(0,180-AJ6125)+4)</f>
        <v>110</v>
      </c>
    </row>
    <row r="6126" spans="35:37" x14ac:dyDescent="0.3">
      <c r="AI6126" s="32">
        <f t="shared" si="133"/>
        <v>45547.12499998515</v>
      </c>
      <c r="AJ6126" s="33">
        <v>97</v>
      </c>
      <c r="AK6126" s="33">
        <f>MIN(CalcoliFV!$AN$7,CalcoliFV!$AO$7+MAX(0,180-AJ6126)+4)</f>
        <v>110</v>
      </c>
    </row>
    <row r="6127" spans="35:37" x14ac:dyDescent="0.3">
      <c r="AI6127" s="32">
        <f t="shared" si="133"/>
        <v>45547.166666651814</v>
      </c>
      <c r="AJ6127" s="33">
        <v>98.43</v>
      </c>
      <c r="AK6127" s="33">
        <f>MIN(CalcoliFV!$AN$7,CalcoliFV!$AO$7+MAX(0,180-AJ6127)+4)</f>
        <v>110</v>
      </c>
    </row>
    <row r="6128" spans="35:37" x14ac:dyDescent="0.3">
      <c r="AI6128" s="32">
        <f t="shared" si="133"/>
        <v>45547.208333318478</v>
      </c>
      <c r="AJ6128" s="33">
        <v>103.66826</v>
      </c>
      <c r="AK6128" s="33">
        <f>MIN(CalcoliFV!$AN$7,CalcoliFV!$AO$7+MAX(0,180-AJ6128)+4)</f>
        <v>110</v>
      </c>
    </row>
    <row r="6129" spans="35:37" x14ac:dyDescent="0.3">
      <c r="AI6129" s="32">
        <f t="shared" si="133"/>
        <v>45547.249999985142</v>
      </c>
      <c r="AJ6129" s="33">
        <v>124.27254000000001</v>
      </c>
      <c r="AK6129" s="33">
        <f>MIN(CalcoliFV!$AN$7,CalcoliFV!$AO$7+MAX(0,180-AJ6129)+4)</f>
        <v>110</v>
      </c>
    </row>
    <row r="6130" spans="35:37" x14ac:dyDescent="0.3">
      <c r="AI6130" s="32">
        <f t="shared" si="133"/>
        <v>45547.291666651807</v>
      </c>
      <c r="AJ6130" s="33">
        <v>142.41</v>
      </c>
      <c r="AK6130" s="33">
        <f>MIN(CalcoliFV!$AN$7,CalcoliFV!$AO$7+MAX(0,180-AJ6130)+4)</f>
        <v>110</v>
      </c>
    </row>
    <row r="6131" spans="35:37" x14ac:dyDescent="0.3">
      <c r="AI6131" s="32">
        <f t="shared" si="133"/>
        <v>45547.333333318471</v>
      </c>
      <c r="AJ6131" s="33">
        <v>139.52000000000001</v>
      </c>
      <c r="AK6131" s="33">
        <f>MIN(CalcoliFV!$AN$7,CalcoliFV!$AO$7+MAX(0,180-AJ6131)+4)</f>
        <v>110</v>
      </c>
    </row>
    <row r="6132" spans="35:37" x14ac:dyDescent="0.3">
      <c r="AI6132" s="32">
        <f t="shared" si="133"/>
        <v>45547.374999985135</v>
      </c>
      <c r="AJ6132" s="33">
        <v>122.65</v>
      </c>
      <c r="AK6132" s="33">
        <f>MIN(CalcoliFV!$AN$7,CalcoliFV!$AO$7+MAX(0,180-AJ6132)+4)</f>
        <v>110</v>
      </c>
    </row>
    <row r="6133" spans="35:37" x14ac:dyDescent="0.3">
      <c r="AI6133" s="32">
        <f t="shared" si="133"/>
        <v>45547.416666651799</v>
      </c>
      <c r="AJ6133" s="33">
        <v>115.48</v>
      </c>
      <c r="AK6133" s="33">
        <f>MIN(CalcoliFV!$AN$7,CalcoliFV!$AO$7+MAX(0,180-AJ6133)+4)</f>
        <v>110</v>
      </c>
    </row>
    <row r="6134" spans="35:37" x14ac:dyDescent="0.3">
      <c r="AI6134" s="32">
        <f t="shared" si="133"/>
        <v>45547.458333318464</v>
      </c>
      <c r="AJ6134" s="33">
        <v>110.07</v>
      </c>
      <c r="AK6134" s="33">
        <f>MIN(CalcoliFV!$AN$7,CalcoliFV!$AO$7+MAX(0,180-AJ6134)+4)</f>
        <v>110</v>
      </c>
    </row>
    <row r="6135" spans="35:37" x14ac:dyDescent="0.3">
      <c r="AI6135" s="32">
        <f t="shared" si="133"/>
        <v>45547.499999985128</v>
      </c>
      <c r="AJ6135" s="33">
        <v>93.2</v>
      </c>
      <c r="AK6135" s="33">
        <f>MIN(CalcoliFV!$AN$7,CalcoliFV!$AO$7+MAX(0,180-AJ6135)+4)</f>
        <v>110</v>
      </c>
    </row>
    <row r="6136" spans="35:37" x14ac:dyDescent="0.3">
      <c r="AI6136" s="32">
        <f t="shared" si="133"/>
        <v>45547.541666651792</v>
      </c>
      <c r="AJ6136" s="33">
        <v>91.06</v>
      </c>
      <c r="AK6136" s="33">
        <f>MIN(CalcoliFV!$AN$7,CalcoliFV!$AO$7+MAX(0,180-AJ6136)+4)</f>
        <v>110</v>
      </c>
    </row>
    <row r="6137" spans="35:37" x14ac:dyDescent="0.3">
      <c r="AI6137" s="32">
        <f t="shared" si="133"/>
        <v>45547.583333318456</v>
      </c>
      <c r="AJ6137" s="33">
        <v>93.3</v>
      </c>
      <c r="AK6137" s="33">
        <f>MIN(CalcoliFV!$AN$7,CalcoliFV!$AO$7+MAX(0,180-AJ6137)+4)</f>
        <v>110</v>
      </c>
    </row>
    <row r="6138" spans="35:37" x14ac:dyDescent="0.3">
      <c r="AI6138" s="32">
        <f t="shared" si="133"/>
        <v>45547.624999985121</v>
      </c>
      <c r="AJ6138" s="33">
        <v>99.39</v>
      </c>
      <c r="AK6138" s="33">
        <f>MIN(CalcoliFV!$AN$7,CalcoliFV!$AO$7+MAX(0,180-AJ6138)+4)</f>
        <v>110</v>
      </c>
    </row>
    <row r="6139" spans="35:37" x14ac:dyDescent="0.3">
      <c r="AI6139" s="32">
        <f t="shared" si="133"/>
        <v>45547.666666651785</v>
      </c>
      <c r="AJ6139" s="33">
        <v>106.93993</v>
      </c>
      <c r="AK6139" s="33">
        <f>MIN(CalcoliFV!$AN$7,CalcoliFV!$AO$7+MAX(0,180-AJ6139)+4)</f>
        <v>110</v>
      </c>
    </row>
    <row r="6140" spans="35:37" x14ac:dyDescent="0.3">
      <c r="AI6140" s="32">
        <f t="shared" si="133"/>
        <v>45547.708333318449</v>
      </c>
      <c r="AJ6140" s="33">
        <v>116.18</v>
      </c>
      <c r="AK6140" s="33">
        <f>MIN(CalcoliFV!$AN$7,CalcoliFV!$AO$7+MAX(0,180-AJ6140)+4)</f>
        <v>110</v>
      </c>
    </row>
    <row r="6141" spans="35:37" x14ac:dyDescent="0.3">
      <c r="AI6141" s="32">
        <f t="shared" si="133"/>
        <v>45547.749999985113</v>
      </c>
      <c r="AJ6141" s="33">
        <v>129.49</v>
      </c>
      <c r="AK6141" s="33">
        <f>MIN(CalcoliFV!$AN$7,CalcoliFV!$AO$7+MAX(0,180-AJ6141)+4)</f>
        <v>110</v>
      </c>
    </row>
    <row r="6142" spans="35:37" x14ac:dyDescent="0.3">
      <c r="AI6142" s="32">
        <f t="shared" si="133"/>
        <v>45547.791666651778</v>
      </c>
      <c r="AJ6142" s="33">
        <v>153.72</v>
      </c>
      <c r="AK6142" s="33">
        <f>MIN(CalcoliFV!$AN$7,CalcoliFV!$AO$7+MAX(0,180-AJ6142)+4)</f>
        <v>100.28</v>
      </c>
    </row>
    <row r="6143" spans="35:37" x14ac:dyDescent="0.3">
      <c r="AI6143" s="32">
        <f t="shared" si="133"/>
        <v>45547.833333318442</v>
      </c>
      <c r="AJ6143" s="33">
        <v>144.38</v>
      </c>
      <c r="AK6143" s="33">
        <f>MIN(CalcoliFV!$AN$7,CalcoliFV!$AO$7+MAX(0,180-AJ6143)+4)</f>
        <v>109.62</v>
      </c>
    </row>
    <row r="6144" spans="35:37" x14ac:dyDescent="0.3">
      <c r="AI6144" s="32">
        <f t="shared" si="133"/>
        <v>45547.874999985106</v>
      </c>
      <c r="AJ6144" s="33">
        <v>117.85</v>
      </c>
      <c r="AK6144" s="33">
        <f>MIN(CalcoliFV!$AN$7,CalcoliFV!$AO$7+MAX(0,180-AJ6144)+4)</f>
        <v>110</v>
      </c>
    </row>
    <row r="6145" spans="35:37" x14ac:dyDescent="0.3">
      <c r="AI6145" s="32">
        <f t="shared" si="133"/>
        <v>45547.91666665177</v>
      </c>
      <c r="AJ6145" s="33">
        <v>105.90783</v>
      </c>
      <c r="AK6145" s="33">
        <f>MIN(CalcoliFV!$AN$7,CalcoliFV!$AO$7+MAX(0,180-AJ6145)+4)</f>
        <v>110</v>
      </c>
    </row>
    <row r="6146" spans="35:37" x14ac:dyDescent="0.3">
      <c r="AI6146" s="32">
        <f t="shared" si="133"/>
        <v>45547.958333318435</v>
      </c>
      <c r="AJ6146" s="33">
        <v>97.56</v>
      </c>
      <c r="AK6146" s="33">
        <f>MIN(CalcoliFV!$AN$7,CalcoliFV!$AO$7+MAX(0,180-AJ6146)+4)</f>
        <v>110</v>
      </c>
    </row>
    <row r="6147" spans="35:37" x14ac:dyDescent="0.3">
      <c r="AI6147" s="32">
        <f t="shared" si="133"/>
        <v>45547.999999985099</v>
      </c>
      <c r="AJ6147" s="33">
        <v>96.24</v>
      </c>
      <c r="AK6147" s="33">
        <f>MIN(CalcoliFV!$AN$7,CalcoliFV!$AO$7+MAX(0,180-AJ6147)+4)</f>
        <v>110</v>
      </c>
    </row>
    <row r="6148" spans="35:37" x14ac:dyDescent="0.3">
      <c r="AI6148" s="32">
        <f t="shared" si="133"/>
        <v>45548.041666651763</v>
      </c>
      <c r="AJ6148" s="33">
        <v>89.093580000000003</v>
      </c>
      <c r="AK6148" s="33">
        <f>MIN(CalcoliFV!$AN$7,CalcoliFV!$AO$7+MAX(0,180-AJ6148)+4)</f>
        <v>110</v>
      </c>
    </row>
    <row r="6149" spans="35:37" x14ac:dyDescent="0.3">
      <c r="AI6149" s="32">
        <f t="shared" ref="AI6149:AI6212" si="134">AI6148+1/24</f>
        <v>45548.083333318427</v>
      </c>
      <c r="AJ6149" s="33">
        <v>83.698390000000003</v>
      </c>
      <c r="AK6149" s="33">
        <f>MIN(CalcoliFV!$AN$7,CalcoliFV!$AO$7+MAX(0,180-AJ6149)+4)</f>
        <v>110</v>
      </c>
    </row>
    <row r="6150" spans="35:37" x14ac:dyDescent="0.3">
      <c r="AI6150" s="32">
        <f t="shared" si="134"/>
        <v>45548.124999985092</v>
      </c>
      <c r="AJ6150" s="33">
        <v>80.184899999999999</v>
      </c>
      <c r="AK6150" s="33">
        <f>MIN(CalcoliFV!$AN$7,CalcoliFV!$AO$7+MAX(0,180-AJ6150)+4)</f>
        <v>110</v>
      </c>
    </row>
    <row r="6151" spans="35:37" x14ac:dyDescent="0.3">
      <c r="AI6151" s="32">
        <f t="shared" si="134"/>
        <v>45548.166666651756</v>
      </c>
      <c r="AJ6151" s="33">
        <v>77.746790000000004</v>
      </c>
      <c r="AK6151" s="33">
        <f>MIN(CalcoliFV!$AN$7,CalcoliFV!$AO$7+MAX(0,180-AJ6151)+4)</f>
        <v>110</v>
      </c>
    </row>
    <row r="6152" spans="35:37" x14ac:dyDescent="0.3">
      <c r="AI6152" s="32">
        <f t="shared" si="134"/>
        <v>45548.20833331842</v>
      </c>
      <c r="AJ6152" s="33">
        <v>88.14</v>
      </c>
      <c r="AK6152" s="33">
        <f>MIN(CalcoliFV!$AN$7,CalcoliFV!$AO$7+MAX(0,180-AJ6152)+4)</f>
        <v>110</v>
      </c>
    </row>
    <row r="6153" spans="35:37" x14ac:dyDescent="0.3">
      <c r="AI6153" s="32">
        <f t="shared" si="134"/>
        <v>45548.249999985084</v>
      </c>
      <c r="AJ6153" s="33">
        <v>110.83</v>
      </c>
      <c r="AK6153" s="33">
        <f>MIN(CalcoliFV!$AN$7,CalcoliFV!$AO$7+MAX(0,180-AJ6153)+4)</f>
        <v>110</v>
      </c>
    </row>
    <row r="6154" spans="35:37" x14ac:dyDescent="0.3">
      <c r="AI6154" s="32">
        <f t="shared" si="134"/>
        <v>45548.291666651749</v>
      </c>
      <c r="AJ6154" s="33">
        <v>131.2242</v>
      </c>
      <c r="AK6154" s="33">
        <f>MIN(CalcoliFV!$AN$7,CalcoliFV!$AO$7+MAX(0,180-AJ6154)+4)</f>
        <v>110</v>
      </c>
    </row>
    <row r="6155" spans="35:37" x14ac:dyDescent="0.3">
      <c r="AI6155" s="32">
        <f t="shared" si="134"/>
        <v>45548.333333318413</v>
      </c>
      <c r="AJ6155" s="33">
        <v>132.04</v>
      </c>
      <c r="AK6155" s="33">
        <f>MIN(CalcoliFV!$AN$7,CalcoliFV!$AO$7+MAX(0,180-AJ6155)+4)</f>
        <v>110</v>
      </c>
    </row>
    <row r="6156" spans="35:37" x14ac:dyDescent="0.3">
      <c r="AI6156" s="32">
        <f t="shared" si="134"/>
        <v>45548.374999985077</v>
      </c>
      <c r="AJ6156" s="33">
        <v>116.34</v>
      </c>
      <c r="AK6156" s="33">
        <f>MIN(CalcoliFV!$AN$7,CalcoliFV!$AO$7+MAX(0,180-AJ6156)+4)</f>
        <v>110</v>
      </c>
    </row>
    <row r="6157" spans="35:37" x14ac:dyDescent="0.3">
      <c r="AI6157" s="32">
        <f t="shared" si="134"/>
        <v>45548.416666651741</v>
      </c>
      <c r="AJ6157" s="33">
        <v>102.88</v>
      </c>
      <c r="AK6157" s="33">
        <f>MIN(CalcoliFV!$AN$7,CalcoliFV!$AO$7+MAX(0,180-AJ6157)+4)</f>
        <v>110</v>
      </c>
    </row>
    <row r="6158" spans="35:37" x14ac:dyDescent="0.3">
      <c r="AI6158" s="32">
        <f t="shared" si="134"/>
        <v>45548.458333318405</v>
      </c>
      <c r="AJ6158" s="33">
        <v>99.22</v>
      </c>
      <c r="AK6158" s="33">
        <f>MIN(CalcoliFV!$AN$7,CalcoliFV!$AO$7+MAX(0,180-AJ6158)+4)</f>
        <v>110</v>
      </c>
    </row>
    <row r="6159" spans="35:37" x14ac:dyDescent="0.3">
      <c r="AI6159" s="32">
        <f t="shared" si="134"/>
        <v>45548.49999998507</v>
      </c>
      <c r="AJ6159" s="33">
        <v>76.400000000000006</v>
      </c>
      <c r="AK6159" s="33">
        <f>MIN(CalcoliFV!$AN$7,CalcoliFV!$AO$7+MAX(0,180-AJ6159)+4)</f>
        <v>110</v>
      </c>
    </row>
    <row r="6160" spans="35:37" x14ac:dyDescent="0.3">
      <c r="AI6160" s="32">
        <f t="shared" si="134"/>
        <v>45548.541666651734</v>
      </c>
      <c r="AJ6160" s="33">
        <v>74.2</v>
      </c>
      <c r="AK6160" s="33">
        <f>MIN(CalcoliFV!$AN$7,CalcoliFV!$AO$7+MAX(0,180-AJ6160)+4)</f>
        <v>110</v>
      </c>
    </row>
    <row r="6161" spans="35:37" x14ac:dyDescent="0.3">
      <c r="AI6161" s="32">
        <f t="shared" si="134"/>
        <v>45548.583333318398</v>
      </c>
      <c r="AJ6161" s="33">
        <v>90.9</v>
      </c>
      <c r="AK6161" s="33">
        <f>MIN(CalcoliFV!$AN$7,CalcoliFV!$AO$7+MAX(0,180-AJ6161)+4)</f>
        <v>110</v>
      </c>
    </row>
    <row r="6162" spans="35:37" x14ac:dyDescent="0.3">
      <c r="AI6162" s="32">
        <f t="shared" si="134"/>
        <v>45548.624999985062</v>
      </c>
      <c r="AJ6162" s="33">
        <v>99.64</v>
      </c>
      <c r="AK6162" s="33">
        <f>MIN(CalcoliFV!$AN$7,CalcoliFV!$AO$7+MAX(0,180-AJ6162)+4)</f>
        <v>110</v>
      </c>
    </row>
    <row r="6163" spans="35:37" x14ac:dyDescent="0.3">
      <c r="AI6163" s="32">
        <f t="shared" si="134"/>
        <v>45548.666666651727</v>
      </c>
      <c r="AJ6163" s="33">
        <v>99.25</v>
      </c>
      <c r="AK6163" s="33">
        <f>MIN(CalcoliFV!$AN$7,CalcoliFV!$AO$7+MAX(0,180-AJ6163)+4)</f>
        <v>110</v>
      </c>
    </row>
    <row r="6164" spans="35:37" x14ac:dyDescent="0.3">
      <c r="AI6164" s="32">
        <f t="shared" si="134"/>
        <v>45548.708333318391</v>
      </c>
      <c r="AJ6164" s="33">
        <v>102</v>
      </c>
      <c r="AK6164" s="33">
        <f>MIN(CalcoliFV!$AN$7,CalcoliFV!$AO$7+MAX(0,180-AJ6164)+4)</f>
        <v>110</v>
      </c>
    </row>
    <row r="6165" spans="35:37" x14ac:dyDescent="0.3">
      <c r="AI6165" s="32">
        <f t="shared" si="134"/>
        <v>45548.749999985055</v>
      </c>
      <c r="AJ6165" s="33">
        <v>111</v>
      </c>
      <c r="AK6165" s="33">
        <f>MIN(CalcoliFV!$AN$7,CalcoliFV!$AO$7+MAX(0,180-AJ6165)+4)</f>
        <v>110</v>
      </c>
    </row>
    <row r="6166" spans="35:37" x14ac:dyDescent="0.3">
      <c r="AI6166" s="32">
        <f t="shared" si="134"/>
        <v>45548.791666651719</v>
      </c>
      <c r="AJ6166" s="33">
        <v>131.1</v>
      </c>
      <c r="AK6166" s="33">
        <f>MIN(CalcoliFV!$AN$7,CalcoliFV!$AO$7+MAX(0,180-AJ6166)+4)</f>
        <v>110</v>
      </c>
    </row>
    <row r="6167" spans="35:37" x14ac:dyDescent="0.3">
      <c r="AI6167" s="32">
        <f t="shared" si="134"/>
        <v>45548.833333318384</v>
      </c>
      <c r="AJ6167" s="33">
        <v>125.8</v>
      </c>
      <c r="AK6167" s="33">
        <f>MIN(CalcoliFV!$AN$7,CalcoliFV!$AO$7+MAX(0,180-AJ6167)+4)</f>
        <v>110</v>
      </c>
    </row>
    <row r="6168" spans="35:37" x14ac:dyDescent="0.3">
      <c r="AI6168" s="32">
        <f t="shared" si="134"/>
        <v>45548.874999985048</v>
      </c>
      <c r="AJ6168" s="33">
        <v>111.26</v>
      </c>
      <c r="AK6168" s="33">
        <f>MIN(CalcoliFV!$AN$7,CalcoliFV!$AO$7+MAX(0,180-AJ6168)+4)</f>
        <v>110</v>
      </c>
    </row>
    <row r="6169" spans="35:37" x14ac:dyDescent="0.3">
      <c r="AI6169" s="32">
        <f t="shared" si="134"/>
        <v>45548.916666651712</v>
      </c>
      <c r="AJ6169" s="33">
        <v>100.08</v>
      </c>
      <c r="AK6169" s="33">
        <f>MIN(CalcoliFV!$AN$7,CalcoliFV!$AO$7+MAX(0,180-AJ6169)+4)</f>
        <v>110</v>
      </c>
    </row>
    <row r="6170" spans="35:37" x14ac:dyDescent="0.3">
      <c r="AI6170" s="32">
        <f t="shared" si="134"/>
        <v>45548.958333318376</v>
      </c>
      <c r="AJ6170" s="33">
        <v>100.56</v>
      </c>
      <c r="AK6170" s="33">
        <f>MIN(CalcoliFV!$AN$7,CalcoliFV!$AO$7+MAX(0,180-AJ6170)+4)</f>
        <v>110</v>
      </c>
    </row>
    <row r="6171" spans="35:37" x14ac:dyDescent="0.3">
      <c r="AI6171" s="32">
        <f t="shared" si="134"/>
        <v>45548.999999985041</v>
      </c>
      <c r="AJ6171" s="33">
        <v>93.58</v>
      </c>
      <c r="AK6171" s="33">
        <f>MIN(CalcoliFV!$AN$7,CalcoliFV!$AO$7+MAX(0,180-AJ6171)+4)</f>
        <v>110</v>
      </c>
    </row>
    <row r="6172" spans="35:37" x14ac:dyDescent="0.3">
      <c r="AI6172" s="32">
        <f t="shared" si="134"/>
        <v>45549.041666651705</v>
      </c>
      <c r="AJ6172" s="33">
        <v>94.59</v>
      </c>
      <c r="AK6172" s="33">
        <f>MIN(CalcoliFV!$AN$7,CalcoliFV!$AO$7+MAX(0,180-AJ6172)+4)</f>
        <v>110</v>
      </c>
    </row>
    <row r="6173" spans="35:37" x14ac:dyDescent="0.3">
      <c r="AI6173" s="32">
        <f t="shared" si="134"/>
        <v>45549.083333318369</v>
      </c>
      <c r="AJ6173" s="33">
        <v>93.36</v>
      </c>
      <c r="AK6173" s="33">
        <f>MIN(CalcoliFV!$AN$7,CalcoliFV!$AO$7+MAX(0,180-AJ6173)+4)</f>
        <v>110</v>
      </c>
    </row>
    <row r="6174" spans="35:37" x14ac:dyDescent="0.3">
      <c r="AI6174" s="32">
        <f t="shared" si="134"/>
        <v>45549.124999985033</v>
      </c>
      <c r="AJ6174" s="33">
        <v>88</v>
      </c>
      <c r="AK6174" s="33">
        <f>MIN(CalcoliFV!$AN$7,CalcoliFV!$AO$7+MAX(0,180-AJ6174)+4)</f>
        <v>110</v>
      </c>
    </row>
    <row r="6175" spans="35:37" x14ac:dyDescent="0.3">
      <c r="AI6175" s="32">
        <f t="shared" si="134"/>
        <v>45549.166666651698</v>
      </c>
      <c r="AJ6175" s="33">
        <v>88</v>
      </c>
      <c r="AK6175" s="33">
        <f>MIN(CalcoliFV!$AN$7,CalcoliFV!$AO$7+MAX(0,180-AJ6175)+4)</f>
        <v>110</v>
      </c>
    </row>
    <row r="6176" spans="35:37" x14ac:dyDescent="0.3">
      <c r="AI6176" s="32">
        <f t="shared" si="134"/>
        <v>45549.208333318362</v>
      </c>
      <c r="AJ6176" s="33">
        <v>93.6</v>
      </c>
      <c r="AK6176" s="33">
        <f>MIN(CalcoliFV!$AN$7,CalcoliFV!$AO$7+MAX(0,180-AJ6176)+4)</f>
        <v>110</v>
      </c>
    </row>
    <row r="6177" spans="35:37" x14ac:dyDescent="0.3">
      <c r="AI6177" s="32">
        <f t="shared" si="134"/>
        <v>45549.249999985026</v>
      </c>
      <c r="AJ6177" s="33">
        <v>105</v>
      </c>
      <c r="AK6177" s="33">
        <f>MIN(CalcoliFV!$AN$7,CalcoliFV!$AO$7+MAX(0,180-AJ6177)+4)</f>
        <v>110</v>
      </c>
    </row>
    <row r="6178" spans="35:37" x14ac:dyDescent="0.3">
      <c r="AI6178" s="32">
        <f t="shared" si="134"/>
        <v>45549.29166665169</v>
      </c>
      <c r="AJ6178" s="33">
        <v>111</v>
      </c>
      <c r="AK6178" s="33">
        <f>MIN(CalcoliFV!$AN$7,CalcoliFV!$AO$7+MAX(0,180-AJ6178)+4)</f>
        <v>110</v>
      </c>
    </row>
    <row r="6179" spans="35:37" x14ac:dyDescent="0.3">
      <c r="AI6179" s="32">
        <f t="shared" si="134"/>
        <v>45549.333333318355</v>
      </c>
      <c r="AJ6179" s="33">
        <v>104.84496</v>
      </c>
      <c r="AK6179" s="33">
        <f>MIN(CalcoliFV!$AN$7,CalcoliFV!$AO$7+MAX(0,180-AJ6179)+4)</f>
        <v>110</v>
      </c>
    </row>
    <row r="6180" spans="35:37" x14ac:dyDescent="0.3">
      <c r="AI6180" s="32">
        <f t="shared" si="134"/>
        <v>45549.374999985019</v>
      </c>
      <c r="AJ6180" s="33">
        <v>97.5</v>
      </c>
      <c r="AK6180" s="33">
        <f>MIN(CalcoliFV!$AN$7,CalcoliFV!$AO$7+MAX(0,180-AJ6180)+4)</f>
        <v>110</v>
      </c>
    </row>
    <row r="6181" spans="35:37" x14ac:dyDescent="0.3">
      <c r="AI6181" s="32">
        <f t="shared" si="134"/>
        <v>45549.416666651683</v>
      </c>
      <c r="AJ6181" s="33">
        <v>87.88</v>
      </c>
      <c r="AK6181" s="33">
        <f>MIN(CalcoliFV!$AN$7,CalcoliFV!$AO$7+MAX(0,180-AJ6181)+4)</f>
        <v>110</v>
      </c>
    </row>
    <row r="6182" spans="35:37" x14ac:dyDescent="0.3">
      <c r="AI6182" s="32">
        <f t="shared" si="134"/>
        <v>45549.458333318347</v>
      </c>
      <c r="AJ6182" s="33">
        <v>75</v>
      </c>
      <c r="AK6182" s="33">
        <f>MIN(CalcoliFV!$AN$7,CalcoliFV!$AO$7+MAX(0,180-AJ6182)+4)</f>
        <v>110</v>
      </c>
    </row>
    <row r="6183" spans="35:37" x14ac:dyDescent="0.3">
      <c r="AI6183" s="32">
        <f t="shared" si="134"/>
        <v>45549.499999985012</v>
      </c>
      <c r="AJ6183" s="33">
        <v>79.180000000000007</v>
      </c>
      <c r="AK6183" s="33">
        <f>MIN(CalcoliFV!$AN$7,CalcoliFV!$AO$7+MAX(0,180-AJ6183)+4)</f>
        <v>110</v>
      </c>
    </row>
    <row r="6184" spans="35:37" x14ac:dyDescent="0.3">
      <c r="AI6184" s="32">
        <f t="shared" si="134"/>
        <v>45549.541666651676</v>
      </c>
      <c r="AJ6184" s="33">
        <v>80</v>
      </c>
      <c r="AK6184" s="33">
        <f>MIN(CalcoliFV!$AN$7,CalcoliFV!$AO$7+MAX(0,180-AJ6184)+4)</f>
        <v>110</v>
      </c>
    </row>
    <row r="6185" spans="35:37" x14ac:dyDescent="0.3">
      <c r="AI6185" s="32">
        <f t="shared" si="134"/>
        <v>45549.58333331834</v>
      </c>
      <c r="AJ6185" s="33">
        <v>81.5</v>
      </c>
      <c r="AK6185" s="33">
        <f>MIN(CalcoliFV!$AN$7,CalcoliFV!$AO$7+MAX(0,180-AJ6185)+4)</f>
        <v>110</v>
      </c>
    </row>
    <row r="6186" spans="35:37" x14ac:dyDescent="0.3">
      <c r="AI6186" s="32">
        <f t="shared" si="134"/>
        <v>45549.624999985004</v>
      </c>
      <c r="AJ6186" s="33">
        <v>77.5</v>
      </c>
      <c r="AK6186" s="33">
        <f>MIN(CalcoliFV!$AN$7,CalcoliFV!$AO$7+MAX(0,180-AJ6186)+4)</f>
        <v>110</v>
      </c>
    </row>
    <row r="6187" spans="35:37" x14ac:dyDescent="0.3">
      <c r="AI6187" s="32">
        <f t="shared" si="134"/>
        <v>45549.666666651668</v>
      </c>
      <c r="AJ6187" s="33">
        <v>90.5</v>
      </c>
      <c r="AK6187" s="33">
        <f>MIN(CalcoliFV!$AN$7,CalcoliFV!$AO$7+MAX(0,180-AJ6187)+4)</f>
        <v>110</v>
      </c>
    </row>
    <row r="6188" spans="35:37" x14ac:dyDescent="0.3">
      <c r="AI6188" s="32">
        <f t="shared" si="134"/>
        <v>45549.708333318333</v>
      </c>
      <c r="AJ6188" s="33">
        <v>105.02</v>
      </c>
      <c r="AK6188" s="33">
        <f>MIN(CalcoliFV!$AN$7,CalcoliFV!$AO$7+MAX(0,180-AJ6188)+4)</f>
        <v>110</v>
      </c>
    </row>
    <row r="6189" spans="35:37" x14ac:dyDescent="0.3">
      <c r="AI6189" s="32">
        <f t="shared" si="134"/>
        <v>45549.749999984997</v>
      </c>
      <c r="AJ6189" s="33">
        <v>119.08288</v>
      </c>
      <c r="AK6189" s="33">
        <f>MIN(CalcoliFV!$AN$7,CalcoliFV!$AO$7+MAX(0,180-AJ6189)+4)</f>
        <v>110</v>
      </c>
    </row>
    <row r="6190" spans="35:37" x14ac:dyDescent="0.3">
      <c r="AI6190" s="32">
        <f t="shared" si="134"/>
        <v>45549.791666651661</v>
      </c>
      <c r="AJ6190" s="33">
        <v>148.04</v>
      </c>
      <c r="AK6190" s="33">
        <f>MIN(CalcoliFV!$AN$7,CalcoliFV!$AO$7+MAX(0,180-AJ6190)+4)</f>
        <v>105.96000000000001</v>
      </c>
    </row>
    <row r="6191" spans="35:37" x14ac:dyDescent="0.3">
      <c r="AI6191" s="32">
        <f t="shared" si="134"/>
        <v>45549.833333318325</v>
      </c>
      <c r="AJ6191" s="33">
        <v>147.41</v>
      </c>
      <c r="AK6191" s="33">
        <f>MIN(CalcoliFV!$AN$7,CalcoliFV!$AO$7+MAX(0,180-AJ6191)+4)</f>
        <v>106.59</v>
      </c>
    </row>
    <row r="6192" spans="35:37" x14ac:dyDescent="0.3">
      <c r="AI6192" s="32">
        <f t="shared" si="134"/>
        <v>45549.87499998499</v>
      </c>
      <c r="AJ6192" s="33">
        <v>118.15</v>
      </c>
      <c r="AK6192" s="33">
        <f>MIN(CalcoliFV!$AN$7,CalcoliFV!$AO$7+MAX(0,180-AJ6192)+4)</f>
        <v>110</v>
      </c>
    </row>
    <row r="6193" spans="35:37" x14ac:dyDescent="0.3">
      <c r="AI6193" s="32">
        <f t="shared" si="134"/>
        <v>45549.916666651654</v>
      </c>
      <c r="AJ6193" s="33">
        <v>120</v>
      </c>
      <c r="AK6193" s="33">
        <f>MIN(CalcoliFV!$AN$7,CalcoliFV!$AO$7+MAX(0,180-AJ6193)+4)</f>
        <v>110</v>
      </c>
    </row>
    <row r="6194" spans="35:37" x14ac:dyDescent="0.3">
      <c r="AI6194" s="32">
        <f t="shared" si="134"/>
        <v>45549.958333318318</v>
      </c>
      <c r="AJ6194" s="33">
        <v>107.97</v>
      </c>
      <c r="AK6194" s="33">
        <f>MIN(CalcoliFV!$AN$7,CalcoliFV!$AO$7+MAX(0,180-AJ6194)+4)</f>
        <v>110</v>
      </c>
    </row>
    <row r="6195" spans="35:37" x14ac:dyDescent="0.3">
      <c r="AI6195" s="32">
        <f t="shared" si="134"/>
        <v>45549.999999984982</v>
      </c>
      <c r="AJ6195" s="33">
        <v>119.9</v>
      </c>
      <c r="AK6195" s="33">
        <f>MIN(CalcoliFV!$AN$7,CalcoliFV!$AO$7+MAX(0,180-AJ6195)+4)</f>
        <v>110</v>
      </c>
    </row>
    <row r="6196" spans="35:37" x14ac:dyDescent="0.3">
      <c r="AI6196" s="32">
        <f t="shared" si="134"/>
        <v>45550.041666651647</v>
      </c>
      <c r="AJ6196" s="33">
        <v>106</v>
      </c>
      <c r="AK6196" s="33">
        <f>MIN(CalcoliFV!$AN$7,CalcoliFV!$AO$7+MAX(0,180-AJ6196)+4)</f>
        <v>110</v>
      </c>
    </row>
    <row r="6197" spans="35:37" x14ac:dyDescent="0.3">
      <c r="AI6197" s="32">
        <f t="shared" si="134"/>
        <v>45550.083333318311</v>
      </c>
      <c r="AJ6197" s="33">
        <v>93.99</v>
      </c>
      <c r="AK6197" s="33">
        <f>MIN(CalcoliFV!$AN$7,CalcoliFV!$AO$7+MAX(0,180-AJ6197)+4)</f>
        <v>110</v>
      </c>
    </row>
    <row r="6198" spans="35:37" x14ac:dyDescent="0.3">
      <c r="AI6198" s="32">
        <f t="shared" si="134"/>
        <v>45550.124999984975</v>
      </c>
      <c r="AJ6198" s="33">
        <v>93.98</v>
      </c>
      <c r="AK6198" s="33">
        <f>MIN(CalcoliFV!$AN$7,CalcoliFV!$AO$7+MAX(0,180-AJ6198)+4)</f>
        <v>110</v>
      </c>
    </row>
    <row r="6199" spans="35:37" x14ac:dyDescent="0.3">
      <c r="AI6199" s="32">
        <f t="shared" si="134"/>
        <v>45550.166666651639</v>
      </c>
      <c r="AJ6199" s="33">
        <v>92.87</v>
      </c>
      <c r="AK6199" s="33">
        <f>MIN(CalcoliFV!$AN$7,CalcoliFV!$AO$7+MAX(0,180-AJ6199)+4)</f>
        <v>110</v>
      </c>
    </row>
    <row r="6200" spans="35:37" x14ac:dyDescent="0.3">
      <c r="AI6200" s="32">
        <f t="shared" si="134"/>
        <v>45550.208333318304</v>
      </c>
      <c r="AJ6200" s="33">
        <v>93.95</v>
      </c>
      <c r="AK6200" s="33">
        <f>MIN(CalcoliFV!$AN$7,CalcoliFV!$AO$7+MAX(0,180-AJ6200)+4)</f>
        <v>110</v>
      </c>
    </row>
    <row r="6201" spans="35:37" x14ac:dyDescent="0.3">
      <c r="AI6201" s="32">
        <f t="shared" si="134"/>
        <v>45550.249999984968</v>
      </c>
      <c r="AJ6201" s="33">
        <v>95.76</v>
      </c>
      <c r="AK6201" s="33">
        <f>MIN(CalcoliFV!$AN$7,CalcoliFV!$AO$7+MAX(0,180-AJ6201)+4)</f>
        <v>110</v>
      </c>
    </row>
    <row r="6202" spans="35:37" x14ac:dyDescent="0.3">
      <c r="AI6202" s="32">
        <f t="shared" si="134"/>
        <v>45550.291666651632</v>
      </c>
      <c r="AJ6202" s="33">
        <v>95.77</v>
      </c>
      <c r="AK6202" s="33">
        <f>MIN(CalcoliFV!$AN$7,CalcoliFV!$AO$7+MAX(0,180-AJ6202)+4)</f>
        <v>110</v>
      </c>
    </row>
    <row r="6203" spans="35:37" x14ac:dyDescent="0.3">
      <c r="AI6203" s="32">
        <f t="shared" si="134"/>
        <v>45550.333333318296</v>
      </c>
      <c r="AJ6203" s="33">
        <v>94.44</v>
      </c>
      <c r="AK6203" s="33">
        <f>MIN(CalcoliFV!$AN$7,CalcoliFV!$AO$7+MAX(0,180-AJ6203)+4)</f>
        <v>110</v>
      </c>
    </row>
    <row r="6204" spans="35:37" x14ac:dyDescent="0.3">
      <c r="AI6204" s="32">
        <f t="shared" si="134"/>
        <v>45550.374999984961</v>
      </c>
      <c r="AJ6204" s="33">
        <v>94.53</v>
      </c>
      <c r="AK6204" s="33">
        <f>MIN(CalcoliFV!$AN$7,CalcoliFV!$AO$7+MAX(0,180-AJ6204)+4)</f>
        <v>110</v>
      </c>
    </row>
    <row r="6205" spans="35:37" x14ac:dyDescent="0.3">
      <c r="AI6205" s="32">
        <f t="shared" si="134"/>
        <v>45550.416666651625</v>
      </c>
      <c r="AJ6205" s="33">
        <v>90</v>
      </c>
      <c r="AK6205" s="33">
        <f>MIN(CalcoliFV!$AN$7,CalcoliFV!$AO$7+MAX(0,180-AJ6205)+4)</f>
        <v>110</v>
      </c>
    </row>
    <row r="6206" spans="35:37" x14ac:dyDescent="0.3">
      <c r="AI6206" s="32">
        <f t="shared" si="134"/>
        <v>45550.458333318289</v>
      </c>
      <c r="AJ6206" s="33">
        <v>71.3</v>
      </c>
      <c r="AK6206" s="33">
        <f>MIN(CalcoliFV!$AN$7,CalcoliFV!$AO$7+MAX(0,180-AJ6206)+4)</f>
        <v>110</v>
      </c>
    </row>
    <row r="6207" spans="35:37" x14ac:dyDescent="0.3">
      <c r="AI6207" s="32">
        <f t="shared" si="134"/>
        <v>45550.499999984953</v>
      </c>
      <c r="AJ6207" s="33">
        <v>59.18</v>
      </c>
      <c r="AK6207" s="33">
        <f>MIN(CalcoliFV!$AN$7,CalcoliFV!$AO$7+MAX(0,180-AJ6207)+4)</f>
        <v>110</v>
      </c>
    </row>
    <row r="6208" spans="35:37" x14ac:dyDescent="0.3">
      <c r="AI6208" s="32">
        <f t="shared" si="134"/>
        <v>45550.541666651618</v>
      </c>
      <c r="AJ6208" s="33">
        <v>33</v>
      </c>
      <c r="AK6208" s="33">
        <f>MIN(CalcoliFV!$AN$7,CalcoliFV!$AO$7+MAX(0,180-AJ6208)+4)</f>
        <v>110</v>
      </c>
    </row>
    <row r="6209" spans="35:37" x14ac:dyDescent="0.3">
      <c r="AI6209" s="32">
        <f t="shared" si="134"/>
        <v>45550.583333318282</v>
      </c>
      <c r="AJ6209" s="33">
        <v>23.93</v>
      </c>
      <c r="AK6209" s="33">
        <f>MIN(CalcoliFV!$AN$7,CalcoliFV!$AO$7+MAX(0,180-AJ6209)+4)</f>
        <v>110</v>
      </c>
    </row>
    <row r="6210" spans="35:37" x14ac:dyDescent="0.3">
      <c r="AI6210" s="32">
        <f t="shared" si="134"/>
        <v>45550.624999984946</v>
      </c>
      <c r="AJ6210" s="33">
        <v>49</v>
      </c>
      <c r="AK6210" s="33">
        <f>MIN(CalcoliFV!$AN$7,CalcoliFV!$AO$7+MAX(0,180-AJ6210)+4)</f>
        <v>110</v>
      </c>
    </row>
    <row r="6211" spans="35:37" x14ac:dyDescent="0.3">
      <c r="AI6211" s="32">
        <f t="shared" si="134"/>
        <v>45550.66666665161</v>
      </c>
      <c r="AJ6211" s="33">
        <v>77.005049999999997</v>
      </c>
      <c r="AK6211" s="33">
        <f>MIN(CalcoliFV!$AN$7,CalcoliFV!$AO$7+MAX(0,180-AJ6211)+4)</f>
        <v>110</v>
      </c>
    </row>
    <row r="6212" spans="35:37" x14ac:dyDescent="0.3">
      <c r="AI6212" s="32">
        <f t="shared" si="134"/>
        <v>45550.708333318275</v>
      </c>
      <c r="AJ6212" s="33">
        <v>99</v>
      </c>
      <c r="AK6212" s="33">
        <f>MIN(CalcoliFV!$AN$7,CalcoliFV!$AO$7+MAX(0,180-AJ6212)+4)</f>
        <v>110</v>
      </c>
    </row>
    <row r="6213" spans="35:37" x14ac:dyDescent="0.3">
      <c r="AI6213" s="32">
        <f t="shared" ref="AI6213:AI6276" si="135">AI6212+1/24</f>
        <v>45550.749999984939</v>
      </c>
      <c r="AJ6213" s="33">
        <v>107.24</v>
      </c>
      <c r="AK6213" s="33">
        <f>MIN(CalcoliFV!$AN$7,CalcoliFV!$AO$7+MAX(0,180-AJ6213)+4)</f>
        <v>110</v>
      </c>
    </row>
    <row r="6214" spans="35:37" x14ac:dyDescent="0.3">
      <c r="AI6214" s="32">
        <f t="shared" si="135"/>
        <v>45550.791666651603</v>
      </c>
      <c r="AJ6214" s="33">
        <v>161.49</v>
      </c>
      <c r="AK6214" s="33">
        <f>MIN(CalcoliFV!$AN$7,CalcoliFV!$AO$7+MAX(0,180-AJ6214)+4)</f>
        <v>92.509999999999991</v>
      </c>
    </row>
    <row r="6215" spans="35:37" x14ac:dyDescent="0.3">
      <c r="AI6215" s="32">
        <f t="shared" si="135"/>
        <v>45550.833333318267</v>
      </c>
      <c r="AJ6215" s="33">
        <v>183.6</v>
      </c>
      <c r="AK6215" s="33">
        <f>MIN(CalcoliFV!$AN$7,CalcoliFV!$AO$7+MAX(0,180-AJ6215)+4)</f>
        <v>74</v>
      </c>
    </row>
    <row r="6216" spans="35:37" x14ac:dyDescent="0.3">
      <c r="AI6216" s="32">
        <f t="shared" si="135"/>
        <v>45550.874999984931</v>
      </c>
      <c r="AJ6216" s="33">
        <v>138.51</v>
      </c>
      <c r="AK6216" s="33">
        <f>MIN(CalcoliFV!$AN$7,CalcoliFV!$AO$7+MAX(0,180-AJ6216)+4)</f>
        <v>110</v>
      </c>
    </row>
    <row r="6217" spans="35:37" x14ac:dyDescent="0.3">
      <c r="AI6217" s="32">
        <f t="shared" si="135"/>
        <v>45550.916666651596</v>
      </c>
      <c r="AJ6217" s="33">
        <v>124.22</v>
      </c>
      <c r="AK6217" s="33">
        <f>MIN(CalcoliFV!$AN$7,CalcoliFV!$AO$7+MAX(0,180-AJ6217)+4)</f>
        <v>110</v>
      </c>
    </row>
    <row r="6218" spans="35:37" x14ac:dyDescent="0.3">
      <c r="AI6218" s="32">
        <f t="shared" si="135"/>
        <v>45550.95833331826</v>
      </c>
      <c r="AJ6218" s="33">
        <v>105.63</v>
      </c>
      <c r="AK6218" s="33">
        <f>MIN(CalcoliFV!$AN$7,CalcoliFV!$AO$7+MAX(0,180-AJ6218)+4)</f>
        <v>110</v>
      </c>
    </row>
    <row r="6219" spans="35:37" x14ac:dyDescent="0.3">
      <c r="AI6219" s="32">
        <f t="shared" si="135"/>
        <v>45550.999999984924</v>
      </c>
      <c r="AJ6219" s="33">
        <v>105.1</v>
      </c>
      <c r="AK6219" s="33">
        <f>MIN(CalcoliFV!$AN$7,CalcoliFV!$AO$7+MAX(0,180-AJ6219)+4)</f>
        <v>110</v>
      </c>
    </row>
    <row r="6220" spans="35:37" x14ac:dyDescent="0.3">
      <c r="AI6220" s="32">
        <f t="shared" si="135"/>
        <v>45551.041666651588</v>
      </c>
      <c r="AJ6220" s="33">
        <v>104.87</v>
      </c>
      <c r="AK6220" s="33">
        <f>MIN(CalcoliFV!$AN$7,CalcoliFV!$AO$7+MAX(0,180-AJ6220)+4)</f>
        <v>110</v>
      </c>
    </row>
    <row r="6221" spans="35:37" x14ac:dyDescent="0.3">
      <c r="AI6221" s="32">
        <f t="shared" si="135"/>
        <v>45551.083333318253</v>
      </c>
      <c r="AJ6221" s="33">
        <v>92.7</v>
      </c>
      <c r="AK6221" s="33">
        <f>MIN(CalcoliFV!$AN$7,CalcoliFV!$AO$7+MAX(0,180-AJ6221)+4)</f>
        <v>110</v>
      </c>
    </row>
    <row r="6222" spans="35:37" x14ac:dyDescent="0.3">
      <c r="AI6222" s="32">
        <f t="shared" si="135"/>
        <v>45551.124999984917</v>
      </c>
      <c r="AJ6222" s="33">
        <v>93.98</v>
      </c>
      <c r="AK6222" s="33">
        <f>MIN(CalcoliFV!$AN$7,CalcoliFV!$AO$7+MAX(0,180-AJ6222)+4)</f>
        <v>110</v>
      </c>
    </row>
    <row r="6223" spans="35:37" x14ac:dyDescent="0.3">
      <c r="AI6223" s="32">
        <f t="shared" si="135"/>
        <v>45551.166666651581</v>
      </c>
      <c r="AJ6223" s="33">
        <v>92.87</v>
      </c>
      <c r="AK6223" s="33">
        <f>MIN(CalcoliFV!$AN$7,CalcoliFV!$AO$7+MAX(0,180-AJ6223)+4)</f>
        <v>110</v>
      </c>
    </row>
    <row r="6224" spans="35:37" x14ac:dyDescent="0.3">
      <c r="AI6224" s="32">
        <f t="shared" si="135"/>
        <v>45551.208333318245</v>
      </c>
      <c r="AJ6224" s="33">
        <v>102.5</v>
      </c>
      <c r="AK6224" s="33">
        <f>MIN(CalcoliFV!$AN$7,CalcoliFV!$AO$7+MAX(0,180-AJ6224)+4)</f>
        <v>110</v>
      </c>
    </row>
    <row r="6225" spans="35:37" x14ac:dyDescent="0.3">
      <c r="AI6225" s="32">
        <f t="shared" si="135"/>
        <v>45551.24999998491</v>
      </c>
      <c r="AJ6225" s="33">
        <v>129.1558</v>
      </c>
      <c r="AK6225" s="33">
        <f>MIN(CalcoliFV!$AN$7,CalcoliFV!$AO$7+MAX(0,180-AJ6225)+4)</f>
        <v>110</v>
      </c>
    </row>
    <row r="6226" spans="35:37" x14ac:dyDescent="0.3">
      <c r="AI6226" s="32">
        <f t="shared" si="135"/>
        <v>45551.291666651574</v>
      </c>
      <c r="AJ6226" s="33">
        <v>138.12655000000001</v>
      </c>
      <c r="AK6226" s="33">
        <f>MIN(CalcoliFV!$AN$7,CalcoliFV!$AO$7+MAX(0,180-AJ6226)+4)</f>
        <v>110</v>
      </c>
    </row>
    <row r="6227" spans="35:37" x14ac:dyDescent="0.3">
      <c r="AI6227" s="32">
        <f t="shared" si="135"/>
        <v>45551.333333318238</v>
      </c>
      <c r="AJ6227" s="33">
        <v>141.02007</v>
      </c>
      <c r="AK6227" s="33">
        <f>MIN(CalcoliFV!$AN$7,CalcoliFV!$AO$7+MAX(0,180-AJ6227)+4)</f>
        <v>110</v>
      </c>
    </row>
    <row r="6228" spans="35:37" x14ac:dyDescent="0.3">
      <c r="AI6228" s="32">
        <f t="shared" si="135"/>
        <v>45551.374999984902</v>
      </c>
      <c r="AJ6228" s="33">
        <v>119.23613</v>
      </c>
      <c r="AK6228" s="33">
        <f>MIN(CalcoliFV!$AN$7,CalcoliFV!$AO$7+MAX(0,180-AJ6228)+4)</f>
        <v>110</v>
      </c>
    </row>
    <row r="6229" spans="35:37" x14ac:dyDescent="0.3">
      <c r="AI6229" s="32">
        <f t="shared" si="135"/>
        <v>45551.416666651567</v>
      </c>
      <c r="AJ6229" s="33">
        <v>108.12</v>
      </c>
      <c r="AK6229" s="33">
        <f>MIN(CalcoliFV!$AN$7,CalcoliFV!$AO$7+MAX(0,180-AJ6229)+4)</f>
        <v>110</v>
      </c>
    </row>
    <row r="6230" spans="35:37" x14ac:dyDescent="0.3">
      <c r="AI6230" s="32">
        <f t="shared" si="135"/>
        <v>45551.458333318231</v>
      </c>
      <c r="AJ6230" s="33">
        <v>105.1</v>
      </c>
      <c r="AK6230" s="33">
        <f>MIN(CalcoliFV!$AN$7,CalcoliFV!$AO$7+MAX(0,180-AJ6230)+4)</f>
        <v>110</v>
      </c>
    </row>
    <row r="6231" spans="35:37" x14ac:dyDescent="0.3">
      <c r="AI6231" s="32">
        <f t="shared" si="135"/>
        <v>45551.499999984895</v>
      </c>
      <c r="AJ6231" s="33">
        <v>97.63</v>
      </c>
      <c r="AK6231" s="33">
        <f>MIN(CalcoliFV!$AN$7,CalcoliFV!$AO$7+MAX(0,180-AJ6231)+4)</f>
        <v>110</v>
      </c>
    </row>
    <row r="6232" spans="35:37" x14ac:dyDescent="0.3">
      <c r="AI6232" s="32">
        <f t="shared" si="135"/>
        <v>45551.541666651559</v>
      </c>
      <c r="AJ6232" s="33">
        <v>96.56</v>
      </c>
      <c r="AK6232" s="33">
        <f>MIN(CalcoliFV!$AN$7,CalcoliFV!$AO$7+MAX(0,180-AJ6232)+4)</f>
        <v>110</v>
      </c>
    </row>
    <row r="6233" spans="35:37" x14ac:dyDescent="0.3">
      <c r="AI6233" s="32">
        <f t="shared" si="135"/>
        <v>45551.583333318224</v>
      </c>
      <c r="AJ6233" s="33">
        <v>100</v>
      </c>
      <c r="AK6233" s="33">
        <f>MIN(CalcoliFV!$AN$7,CalcoliFV!$AO$7+MAX(0,180-AJ6233)+4)</f>
        <v>110</v>
      </c>
    </row>
    <row r="6234" spans="35:37" x14ac:dyDescent="0.3">
      <c r="AI6234" s="32">
        <f t="shared" si="135"/>
        <v>45551.624999984888</v>
      </c>
      <c r="AJ6234" s="33">
        <v>110.34</v>
      </c>
      <c r="AK6234" s="33">
        <f>MIN(CalcoliFV!$AN$7,CalcoliFV!$AO$7+MAX(0,180-AJ6234)+4)</f>
        <v>110</v>
      </c>
    </row>
    <row r="6235" spans="35:37" x14ac:dyDescent="0.3">
      <c r="AI6235" s="32">
        <f t="shared" si="135"/>
        <v>45551.666666651552</v>
      </c>
      <c r="AJ6235" s="33">
        <v>118.15</v>
      </c>
      <c r="AK6235" s="33">
        <f>MIN(CalcoliFV!$AN$7,CalcoliFV!$AO$7+MAX(0,180-AJ6235)+4)</f>
        <v>110</v>
      </c>
    </row>
    <row r="6236" spans="35:37" x14ac:dyDescent="0.3">
      <c r="AI6236" s="32">
        <f t="shared" si="135"/>
        <v>45551.708333318216</v>
      </c>
      <c r="AJ6236" s="33">
        <v>130</v>
      </c>
      <c r="AK6236" s="33">
        <f>MIN(CalcoliFV!$AN$7,CalcoliFV!$AO$7+MAX(0,180-AJ6236)+4)</f>
        <v>110</v>
      </c>
    </row>
    <row r="6237" spans="35:37" x14ac:dyDescent="0.3">
      <c r="AI6237" s="32">
        <f t="shared" si="135"/>
        <v>45551.749999984881</v>
      </c>
      <c r="AJ6237" s="33">
        <v>139.71</v>
      </c>
      <c r="AK6237" s="33">
        <f>MIN(CalcoliFV!$AN$7,CalcoliFV!$AO$7+MAX(0,180-AJ6237)+4)</f>
        <v>110</v>
      </c>
    </row>
    <row r="6238" spans="35:37" x14ac:dyDescent="0.3">
      <c r="AI6238" s="32">
        <f t="shared" si="135"/>
        <v>45551.791666651545</v>
      </c>
      <c r="AJ6238" s="33">
        <v>225.9</v>
      </c>
      <c r="AK6238" s="33">
        <f>MIN(CalcoliFV!$AN$7,CalcoliFV!$AO$7+MAX(0,180-AJ6238)+4)</f>
        <v>74</v>
      </c>
    </row>
    <row r="6239" spans="35:37" x14ac:dyDescent="0.3">
      <c r="AI6239" s="32">
        <f t="shared" si="135"/>
        <v>45551.833333318209</v>
      </c>
      <c r="AJ6239" s="33">
        <v>213.3</v>
      </c>
      <c r="AK6239" s="33">
        <f>MIN(CalcoliFV!$AN$7,CalcoliFV!$AO$7+MAX(0,180-AJ6239)+4)</f>
        <v>74</v>
      </c>
    </row>
    <row r="6240" spans="35:37" x14ac:dyDescent="0.3">
      <c r="AI6240" s="32">
        <f t="shared" si="135"/>
        <v>45551.874999984873</v>
      </c>
      <c r="AJ6240" s="33">
        <v>137</v>
      </c>
      <c r="AK6240" s="33">
        <f>MIN(CalcoliFV!$AN$7,CalcoliFV!$AO$7+MAX(0,180-AJ6240)+4)</f>
        <v>110</v>
      </c>
    </row>
    <row r="6241" spans="35:37" x14ac:dyDescent="0.3">
      <c r="AI6241" s="32">
        <f t="shared" si="135"/>
        <v>45551.916666651538</v>
      </c>
      <c r="AJ6241" s="33">
        <v>112.63467</v>
      </c>
      <c r="AK6241" s="33">
        <f>MIN(CalcoliFV!$AN$7,CalcoliFV!$AO$7+MAX(0,180-AJ6241)+4)</f>
        <v>110</v>
      </c>
    </row>
    <row r="6242" spans="35:37" x14ac:dyDescent="0.3">
      <c r="AI6242" s="32">
        <f t="shared" si="135"/>
        <v>45551.958333318202</v>
      </c>
      <c r="AJ6242" s="33">
        <v>106.61</v>
      </c>
      <c r="AK6242" s="33">
        <f>MIN(CalcoliFV!$AN$7,CalcoliFV!$AO$7+MAX(0,180-AJ6242)+4)</f>
        <v>110</v>
      </c>
    </row>
    <row r="6243" spans="35:37" x14ac:dyDescent="0.3">
      <c r="AI6243" s="32">
        <f t="shared" si="135"/>
        <v>45551.999999984866</v>
      </c>
      <c r="AJ6243" s="33">
        <v>108.31</v>
      </c>
      <c r="AK6243" s="33">
        <f>MIN(CalcoliFV!$AN$7,CalcoliFV!$AO$7+MAX(0,180-AJ6243)+4)</f>
        <v>110</v>
      </c>
    </row>
    <row r="6244" spans="35:37" x14ac:dyDescent="0.3">
      <c r="AI6244" s="32">
        <f t="shared" si="135"/>
        <v>45552.04166665153</v>
      </c>
      <c r="AJ6244" s="33">
        <v>105.1</v>
      </c>
      <c r="AK6244" s="33">
        <f>MIN(CalcoliFV!$AN$7,CalcoliFV!$AO$7+MAX(0,180-AJ6244)+4)</f>
        <v>110</v>
      </c>
    </row>
    <row r="6245" spans="35:37" x14ac:dyDescent="0.3">
      <c r="AI6245" s="32">
        <f t="shared" si="135"/>
        <v>45552.083333318194</v>
      </c>
      <c r="AJ6245" s="33">
        <v>103</v>
      </c>
      <c r="AK6245" s="33">
        <f>MIN(CalcoliFV!$AN$7,CalcoliFV!$AO$7+MAX(0,180-AJ6245)+4)</f>
        <v>110</v>
      </c>
    </row>
    <row r="6246" spans="35:37" x14ac:dyDescent="0.3">
      <c r="AI6246" s="32">
        <f t="shared" si="135"/>
        <v>45552.124999984859</v>
      </c>
      <c r="AJ6246" s="33">
        <v>100</v>
      </c>
      <c r="AK6246" s="33">
        <f>MIN(CalcoliFV!$AN$7,CalcoliFV!$AO$7+MAX(0,180-AJ6246)+4)</f>
        <v>110</v>
      </c>
    </row>
    <row r="6247" spans="35:37" x14ac:dyDescent="0.3">
      <c r="AI6247" s="32">
        <f t="shared" si="135"/>
        <v>45552.166666651523</v>
      </c>
      <c r="AJ6247" s="33">
        <v>101.03</v>
      </c>
      <c r="AK6247" s="33">
        <f>MIN(CalcoliFV!$AN$7,CalcoliFV!$AO$7+MAX(0,180-AJ6247)+4)</f>
        <v>110</v>
      </c>
    </row>
    <row r="6248" spans="35:37" x14ac:dyDescent="0.3">
      <c r="AI6248" s="32">
        <f t="shared" si="135"/>
        <v>45552.208333318187</v>
      </c>
      <c r="AJ6248" s="33">
        <v>104.49245000000001</v>
      </c>
      <c r="AK6248" s="33">
        <f>MIN(CalcoliFV!$AN$7,CalcoliFV!$AO$7+MAX(0,180-AJ6248)+4)</f>
        <v>110</v>
      </c>
    </row>
    <row r="6249" spans="35:37" x14ac:dyDescent="0.3">
      <c r="AI6249" s="32">
        <f t="shared" si="135"/>
        <v>45552.249999984851</v>
      </c>
      <c r="AJ6249" s="33">
        <v>118.5</v>
      </c>
      <c r="AK6249" s="33">
        <f>MIN(CalcoliFV!$AN$7,CalcoliFV!$AO$7+MAX(0,180-AJ6249)+4)</f>
        <v>110</v>
      </c>
    </row>
    <row r="6250" spans="35:37" x14ac:dyDescent="0.3">
      <c r="AI6250" s="32">
        <f t="shared" si="135"/>
        <v>45552.291666651516</v>
      </c>
      <c r="AJ6250" s="33">
        <v>136.59</v>
      </c>
      <c r="AK6250" s="33">
        <f>MIN(CalcoliFV!$AN$7,CalcoliFV!$AO$7+MAX(0,180-AJ6250)+4)</f>
        <v>110</v>
      </c>
    </row>
    <row r="6251" spans="35:37" x14ac:dyDescent="0.3">
      <c r="AI6251" s="32">
        <f t="shared" si="135"/>
        <v>45552.33333331818</v>
      </c>
      <c r="AJ6251" s="33">
        <v>139.85</v>
      </c>
      <c r="AK6251" s="33">
        <f>MIN(CalcoliFV!$AN$7,CalcoliFV!$AO$7+MAX(0,180-AJ6251)+4)</f>
        <v>110</v>
      </c>
    </row>
    <row r="6252" spans="35:37" x14ac:dyDescent="0.3">
      <c r="AI6252" s="32">
        <f t="shared" si="135"/>
        <v>45552.374999984844</v>
      </c>
      <c r="AJ6252" s="33">
        <v>115.25789</v>
      </c>
      <c r="AK6252" s="33">
        <f>MIN(CalcoliFV!$AN$7,CalcoliFV!$AO$7+MAX(0,180-AJ6252)+4)</f>
        <v>110</v>
      </c>
    </row>
    <row r="6253" spans="35:37" x14ac:dyDescent="0.3">
      <c r="AI6253" s="32">
        <f t="shared" si="135"/>
        <v>45552.416666651508</v>
      </c>
      <c r="AJ6253" s="33">
        <v>107.86</v>
      </c>
      <c r="AK6253" s="33">
        <f>MIN(CalcoliFV!$AN$7,CalcoliFV!$AO$7+MAX(0,180-AJ6253)+4)</f>
        <v>110</v>
      </c>
    </row>
    <row r="6254" spans="35:37" x14ac:dyDescent="0.3">
      <c r="AI6254" s="32">
        <f t="shared" si="135"/>
        <v>45552.458333318173</v>
      </c>
      <c r="AJ6254" s="33">
        <v>105.1</v>
      </c>
      <c r="AK6254" s="33">
        <f>MIN(CalcoliFV!$AN$7,CalcoliFV!$AO$7+MAX(0,180-AJ6254)+4)</f>
        <v>110</v>
      </c>
    </row>
    <row r="6255" spans="35:37" x14ac:dyDescent="0.3">
      <c r="AI6255" s="32">
        <f t="shared" si="135"/>
        <v>45552.499999984837</v>
      </c>
      <c r="AJ6255" s="33">
        <v>100</v>
      </c>
      <c r="AK6255" s="33">
        <f>MIN(CalcoliFV!$AN$7,CalcoliFV!$AO$7+MAX(0,180-AJ6255)+4)</f>
        <v>110</v>
      </c>
    </row>
    <row r="6256" spans="35:37" x14ac:dyDescent="0.3">
      <c r="AI6256" s="32">
        <f t="shared" si="135"/>
        <v>45552.541666651501</v>
      </c>
      <c r="AJ6256" s="33">
        <v>101.56</v>
      </c>
      <c r="AK6256" s="33">
        <f>MIN(CalcoliFV!$AN$7,CalcoliFV!$AO$7+MAX(0,180-AJ6256)+4)</f>
        <v>110</v>
      </c>
    </row>
    <row r="6257" spans="35:37" x14ac:dyDescent="0.3">
      <c r="AI6257" s="32">
        <f t="shared" si="135"/>
        <v>45552.583333318165</v>
      </c>
      <c r="AJ6257" s="33">
        <v>104.87</v>
      </c>
      <c r="AK6257" s="33">
        <f>MIN(CalcoliFV!$AN$7,CalcoliFV!$AO$7+MAX(0,180-AJ6257)+4)</f>
        <v>110</v>
      </c>
    </row>
    <row r="6258" spans="35:37" x14ac:dyDescent="0.3">
      <c r="AI6258" s="32">
        <f t="shared" si="135"/>
        <v>45552.62499998483</v>
      </c>
      <c r="AJ6258" s="33">
        <v>105.81</v>
      </c>
      <c r="AK6258" s="33">
        <f>MIN(CalcoliFV!$AN$7,CalcoliFV!$AO$7+MAX(0,180-AJ6258)+4)</f>
        <v>110</v>
      </c>
    </row>
    <row r="6259" spans="35:37" x14ac:dyDescent="0.3">
      <c r="AI6259" s="32">
        <f t="shared" si="135"/>
        <v>45552.666666651494</v>
      </c>
      <c r="AJ6259" s="33">
        <v>111.74</v>
      </c>
      <c r="AK6259" s="33">
        <f>MIN(CalcoliFV!$AN$7,CalcoliFV!$AO$7+MAX(0,180-AJ6259)+4)</f>
        <v>110</v>
      </c>
    </row>
    <row r="6260" spans="35:37" x14ac:dyDescent="0.3">
      <c r="AI6260" s="32">
        <f t="shared" si="135"/>
        <v>45552.708333318158</v>
      </c>
      <c r="AJ6260" s="33">
        <v>119.16</v>
      </c>
      <c r="AK6260" s="33">
        <f>MIN(CalcoliFV!$AN$7,CalcoliFV!$AO$7+MAX(0,180-AJ6260)+4)</f>
        <v>110</v>
      </c>
    </row>
    <row r="6261" spans="35:37" x14ac:dyDescent="0.3">
      <c r="AI6261" s="32">
        <f t="shared" si="135"/>
        <v>45552.749999984822</v>
      </c>
      <c r="AJ6261" s="33">
        <v>128</v>
      </c>
      <c r="AK6261" s="33">
        <f>MIN(CalcoliFV!$AN$7,CalcoliFV!$AO$7+MAX(0,180-AJ6261)+4)</f>
        <v>110</v>
      </c>
    </row>
    <row r="6262" spans="35:37" x14ac:dyDescent="0.3">
      <c r="AI6262" s="32">
        <f t="shared" si="135"/>
        <v>45552.791666651487</v>
      </c>
      <c r="AJ6262" s="33">
        <v>185</v>
      </c>
      <c r="AK6262" s="33">
        <f>MIN(CalcoliFV!$AN$7,CalcoliFV!$AO$7+MAX(0,180-AJ6262)+4)</f>
        <v>74</v>
      </c>
    </row>
    <row r="6263" spans="35:37" x14ac:dyDescent="0.3">
      <c r="AI6263" s="32">
        <f t="shared" si="135"/>
        <v>45552.833333318151</v>
      </c>
      <c r="AJ6263" s="33">
        <v>184.81</v>
      </c>
      <c r="AK6263" s="33">
        <f>MIN(CalcoliFV!$AN$7,CalcoliFV!$AO$7+MAX(0,180-AJ6263)+4)</f>
        <v>74</v>
      </c>
    </row>
    <row r="6264" spans="35:37" x14ac:dyDescent="0.3">
      <c r="AI6264" s="32">
        <f t="shared" si="135"/>
        <v>45552.874999984815</v>
      </c>
      <c r="AJ6264" s="33">
        <v>115</v>
      </c>
      <c r="AK6264" s="33">
        <f>MIN(CalcoliFV!$AN$7,CalcoliFV!$AO$7+MAX(0,180-AJ6264)+4)</f>
        <v>110</v>
      </c>
    </row>
    <row r="6265" spans="35:37" x14ac:dyDescent="0.3">
      <c r="AI6265" s="32">
        <f t="shared" si="135"/>
        <v>45552.916666651479</v>
      </c>
      <c r="AJ6265" s="33">
        <v>107.72</v>
      </c>
      <c r="AK6265" s="33">
        <f>MIN(CalcoliFV!$AN$7,CalcoliFV!$AO$7+MAX(0,180-AJ6265)+4)</f>
        <v>110</v>
      </c>
    </row>
    <row r="6266" spans="35:37" x14ac:dyDescent="0.3">
      <c r="AI6266" s="32">
        <f t="shared" si="135"/>
        <v>45552.958333318144</v>
      </c>
      <c r="AJ6266" s="33">
        <v>106.26</v>
      </c>
      <c r="AK6266" s="33">
        <f>MIN(CalcoliFV!$AN$7,CalcoliFV!$AO$7+MAX(0,180-AJ6266)+4)</f>
        <v>110</v>
      </c>
    </row>
    <row r="6267" spans="35:37" x14ac:dyDescent="0.3">
      <c r="AI6267" s="32">
        <f t="shared" si="135"/>
        <v>45552.999999984808</v>
      </c>
      <c r="AJ6267" s="33">
        <v>104.16</v>
      </c>
      <c r="AK6267" s="33">
        <f>MIN(CalcoliFV!$AN$7,CalcoliFV!$AO$7+MAX(0,180-AJ6267)+4)</f>
        <v>110</v>
      </c>
    </row>
    <row r="6268" spans="35:37" x14ac:dyDescent="0.3">
      <c r="AI6268" s="32">
        <f t="shared" si="135"/>
        <v>45553.041666651472</v>
      </c>
      <c r="AJ6268" s="33">
        <v>98.97</v>
      </c>
      <c r="AK6268" s="33">
        <f>MIN(CalcoliFV!$AN$7,CalcoliFV!$AO$7+MAX(0,180-AJ6268)+4)</f>
        <v>110</v>
      </c>
    </row>
    <row r="6269" spans="35:37" x14ac:dyDescent="0.3">
      <c r="AI6269" s="32">
        <f t="shared" si="135"/>
        <v>45553.083333318136</v>
      </c>
      <c r="AJ6269" s="33">
        <v>95.07</v>
      </c>
      <c r="AK6269" s="33">
        <f>MIN(CalcoliFV!$AN$7,CalcoliFV!$AO$7+MAX(0,180-AJ6269)+4)</f>
        <v>110</v>
      </c>
    </row>
    <row r="6270" spans="35:37" x14ac:dyDescent="0.3">
      <c r="AI6270" s="32">
        <f t="shared" si="135"/>
        <v>45553.124999984801</v>
      </c>
      <c r="AJ6270" s="33">
        <v>95</v>
      </c>
      <c r="AK6270" s="33">
        <f>MIN(CalcoliFV!$AN$7,CalcoliFV!$AO$7+MAX(0,180-AJ6270)+4)</f>
        <v>110</v>
      </c>
    </row>
    <row r="6271" spans="35:37" x14ac:dyDescent="0.3">
      <c r="AI6271" s="32">
        <f t="shared" si="135"/>
        <v>45553.166666651465</v>
      </c>
      <c r="AJ6271" s="33">
        <v>95</v>
      </c>
      <c r="AK6271" s="33">
        <f>MIN(CalcoliFV!$AN$7,CalcoliFV!$AO$7+MAX(0,180-AJ6271)+4)</f>
        <v>110</v>
      </c>
    </row>
    <row r="6272" spans="35:37" x14ac:dyDescent="0.3">
      <c r="AI6272" s="32">
        <f t="shared" si="135"/>
        <v>45553.208333318129</v>
      </c>
      <c r="AJ6272" s="33">
        <v>103.57</v>
      </c>
      <c r="AK6272" s="33">
        <f>MIN(CalcoliFV!$AN$7,CalcoliFV!$AO$7+MAX(0,180-AJ6272)+4)</f>
        <v>110</v>
      </c>
    </row>
    <row r="6273" spans="35:37" x14ac:dyDescent="0.3">
      <c r="AI6273" s="32">
        <f t="shared" si="135"/>
        <v>45553.249999984793</v>
      </c>
      <c r="AJ6273" s="33">
        <v>112.8</v>
      </c>
      <c r="AK6273" s="33">
        <f>MIN(CalcoliFV!$AN$7,CalcoliFV!$AO$7+MAX(0,180-AJ6273)+4)</f>
        <v>110</v>
      </c>
    </row>
    <row r="6274" spans="35:37" x14ac:dyDescent="0.3">
      <c r="AI6274" s="32">
        <f t="shared" si="135"/>
        <v>45553.291666651457</v>
      </c>
      <c r="AJ6274" s="33">
        <v>138.17697000000001</v>
      </c>
      <c r="AK6274" s="33">
        <f>MIN(CalcoliFV!$AN$7,CalcoliFV!$AO$7+MAX(0,180-AJ6274)+4)</f>
        <v>110</v>
      </c>
    </row>
    <row r="6275" spans="35:37" x14ac:dyDescent="0.3">
      <c r="AI6275" s="32">
        <f t="shared" si="135"/>
        <v>45553.333333318122</v>
      </c>
      <c r="AJ6275" s="33">
        <v>135</v>
      </c>
      <c r="AK6275" s="33">
        <f>MIN(CalcoliFV!$AN$7,CalcoliFV!$AO$7+MAX(0,180-AJ6275)+4)</f>
        <v>110</v>
      </c>
    </row>
    <row r="6276" spans="35:37" x14ac:dyDescent="0.3">
      <c r="AI6276" s="32">
        <f t="shared" si="135"/>
        <v>45553.374999984786</v>
      </c>
      <c r="AJ6276" s="33">
        <v>115.26</v>
      </c>
      <c r="AK6276" s="33">
        <f>MIN(CalcoliFV!$AN$7,CalcoliFV!$AO$7+MAX(0,180-AJ6276)+4)</f>
        <v>110</v>
      </c>
    </row>
    <row r="6277" spans="35:37" x14ac:dyDescent="0.3">
      <c r="AI6277" s="32">
        <f t="shared" ref="AI6277:AI6340" si="136">AI6276+1/24</f>
        <v>45553.41666665145</v>
      </c>
      <c r="AJ6277" s="33">
        <v>108.5</v>
      </c>
      <c r="AK6277" s="33">
        <f>MIN(CalcoliFV!$AN$7,CalcoliFV!$AO$7+MAX(0,180-AJ6277)+4)</f>
        <v>110</v>
      </c>
    </row>
    <row r="6278" spans="35:37" x14ac:dyDescent="0.3">
      <c r="AI6278" s="32">
        <f t="shared" si="136"/>
        <v>45553.458333318114</v>
      </c>
      <c r="AJ6278" s="33">
        <v>107.97</v>
      </c>
      <c r="AK6278" s="33">
        <f>MIN(CalcoliFV!$AN$7,CalcoliFV!$AO$7+MAX(0,180-AJ6278)+4)</f>
        <v>110</v>
      </c>
    </row>
    <row r="6279" spans="35:37" x14ac:dyDescent="0.3">
      <c r="AI6279" s="32">
        <f t="shared" si="136"/>
        <v>45553.499999984779</v>
      </c>
      <c r="AJ6279" s="33">
        <v>103</v>
      </c>
      <c r="AK6279" s="33">
        <f>MIN(CalcoliFV!$AN$7,CalcoliFV!$AO$7+MAX(0,180-AJ6279)+4)</f>
        <v>110</v>
      </c>
    </row>
    <row r="6280" spans="35:37" x14ac:dyDescent="0.3">
      <c r="AI6280" s="32">
        <f t="shared" si="136"/>
        <v>45553.541666651443</v>
      </c>
      <c r="AJ6280" s="33">
        <v>102.59</v>
      </c>
      <c r="AK6280" s="33">
        <f>MIN(CalcoliFV!$AN$7,CalcoliFV!$AO$7+MAX(0,180-AJ6280)+4)</f>
        <v>110</v>
      </c>
    </row>
    <row r="6281" spans="35:37" x14ac:dyDescent="0.3">
      <c r="AI6281" s="32">
        <f t="shared" si="136"/>
        <v>45553.583333318107</v>
      </c>
      <c r="AJ6281" s="33">
        <v>105</v>
      </c>
      <c r="AK6281" s="33">
        <f>MIN(CalcoliFV!$AN$7,CalcoliFV!$AO$7+MAX(0,180-AJ6281)+4)</f>
        <v>110</v>
      </c>
    </row>
    <row r="6282" spans="35:37" x14ac:dyDescent="0.3">
      <c r="AI6282" s="32">
        <f t="shared" si="136"/>
        <v>45553.624999984771</v>
      </c>
      <c r="AJ6282" s="33">
        <v>106.78</v>
      </c>
      <c r="AK6282" s="33">
        <f>MIN(CalcoliFV!$AN$7,CalcoliFV!$AO$7+MAX(0,180-AJ6282)+4)</f>
        <v>110</v>
      </c>
    </row>
    <row r="6283" spans="35:37" x14ac:dyDescent="0.3">
      <c r="AI6283" s="32">
        <f t="shared" si="136"/>
        <v>45553.666666651436</v>
      </c>
      <c r="AJ6283" s="33">
        <v>109</v>
      </c>
      <c r="AK6283" s="33">
        <f>MIN(CalcoliFV!$AN$7,CalcoliFV!$AO$7+MAX(0,180-AJ6283)+4)</f>
        <v>110</v>
      </c>
    </row>
    <row r="6284" spans="35:37" x14ac:dyDescent="0.3">
      <c r="AI6284" s="32">
        <f t="shared" si="136"/>
        <v>45553.7083333181</v>
      </c>
      <c r="AJ6284" s="33">
        <v>112.8</v>
      </c>
      <c r="AK6284" s="33">
        <f>MIN(CalcoliFV!$AN$7,CalcoliFV!$AO$7+MAX(0,180-AJ6284)+4)</f>
        <v>110</v>
      </c>
    </row>
    <row r="6285" spans="35:37" x14ac:dyDescent="0.3">
      <c r="AI6285" s="32">
        <f t="shared" si="136"/>
        <v>45553.749999984764</v>
      </c>
      <c r="AJ6285" s="33">
        <v>123</v>
      </c>
      <c r="AK6285" s="33">
        <f>MIN(CalcoliFV!$AN$7,CalcoliFV!$AO$7+MAX(0,180-AJ6285)+4)</f>
        <v>110</v>
      </c>
    </row>
    <row r="6286" spans="35:37" x14ac:dyDescent="0.3">
      <c r="AI6286" s="32">
        <f t="shared" si="136"/>
        <v>45553.791666651428</v>
      </c>
      <c r="AJ6286" s="33">
        <v>185.5</v>
      </c>
      <c r="AK6286" s="33">
        <f>MIN(CalcoliFV!$AN$7,CalcoliFV!$AO$7+MAX(0,180-AJ6286)+4)</f>
        <v>74</v>
      </c>
    </row>
    <row r="6287" spans="35:37" x14ac:dyDescent="0.3">
      <c r="AI6287" s="32">
        <f t="shared" si="136"/>
        <v>45553.833333318093</v>
      </c>
      <c r="AJ6287" s="33">
        <v>167.66</v>
      </c>
      <c r="AK6287" s="33">
        <f>MIN(CalcoliFV!$AN$7,CalcoliFV!$AO$7+MAX(0,180-AJ6287)+4)</f>
        <v>86.34</v>
      </c>
    </row>
    <row r="6288" spans="35:37" x14ac:dyDescent="0.3">
      <c r="AI6288" s="32">
        <f t="shared" si="136"/>
        <v>45553.874999984757</v>
      </c>
      <c r="AJ6288" s="33">
        <v>114.78</v>
      </c>
      <c r="AK6288" s="33">
        <f>MIN(CalcoliFV!$AN$7,CalcoliFV!$AO$7+MAX(0,180-AJ6288)+4)</f>
        <v>110</v>
      </c>
    </row>
    <row r="6289" spans="35:37" x14ac:dyDescent="0.3">
      <c r="AI6289" s="32">
        <f t="shared" si="136"/>
        <v>45553.916666651421</v>
      </c>
      <c r="AJ6289" s="33">
        <v>108.06</v>
      </c>
      <c r="AK6289" s="33">
        <f>MIN(CalcoliFV!$AN$7,CalcoliFV!$AO$7+MAX(0,180-AJ6289)+4)</f>
        <v>110</v>
      </c>
    </row>
    <row r="6290" spans="35:37" x14ac:dyDescent="0.3">
      <c r="AI6290" s="32">
        <f t="shared" si="136"/>
        <v>45553.958333318085</v>
      </c>
      <c r="AJ6290" s="33">
        <v>106.54</v>
      </c>
      <c r="AK6290" s="33">
        <f>MIN(CalcoliFV!$AN$7,CalcoliFV!$AO$7+MAX(0,180-AJ6290)+4)</f>
        <v>110</v>
      </c>
    </row>
    <row r="6291" spans="35:37" x14ac:dyDescent="0.3">
      <c r="AI6291" s="32">
        <f t="shared" si="136"/>
        <v>45553.99999998475</v>
      </c>
      <c r="AJ6291" s="33">
        <v>107.21</v>
      </c>
      <c r="AK6291" s="33">
        <f>MIN(CalcoliFV!$AN$7,CalcoliFV!$AO$7+MAX(0,180-AJ6291)+4)</f>
        <v>110</v>
      </c>
    </row>
    <row r="6292" spans="35:37" x14ac:dyDescent="0.3">
      <c r="AI6292" s="32">
        <f t="shared" si="136"/>
        <v>45554.041666651414</v>
      </c>
      <c r="AJ6292" s="33">
        <v>99.65</v>
      </c>
      <c r="AK6292" s="33">
        <f>MIN(CalcoliFV!$AN$7,CalcoliFV!$AO$7+MAX(0,180-AJ6292)+4)</f>
        <v>110</v>
      </c>
    </row>
    <row r="6293" spans="35:37" x14ac:dyDescent="0.3">
      <c r="AI6293" s="32">
        <f t="shared" si="136"/>
        <v>45554.083333318078</v>
      </c>
      <c r="AJ6293" s="33">
        <v>98</v>
      </c>
      <c r="AK6293" s="33">
        <f>MIN(CalcoliFV!$AN$7,CalcoliFV!$AO$7+MAX(0,180-AJ6293)+4)</f>
        <v>110</v>
      </c>
    </row>
    <row r="6294" spans="35:37" x14ac:dyDescent="0.3">
      <c r="AI6294" s="32">
        <f t="shared" si="136"/>
        <v>45554.124999984742</v>
      </c>
      <c r="AJ6294" s="33">
        <v>97.5</v>
      </c>
      <c r="AK6294" s="33">
        <f>MIN(CalcoliFV!$AN$7,CalcoliFV!$AO$7+MAX(0,180-AJ6294)+4)</f>
        <v>110</v>
      </c>
    </row>
    <row r="6295" spans="35:37" x14ac:dyDescent="0.3">
      <c r="AI6295" s="32">
        <f t="shared" si="136"/>
        <v>45554.166666651407</v>
      </c>
      <c r="AJ6295" s="33">
        <v>98</v>
      </c>
      <c r="AK6295" s="33">
        <f>MIN(CalcoliFV!$AN$7,CalcoliFV!$AO$7+MAX(0,180-AJ6295)+4)</f>
        <v>110</v>
      </c>
    </row>
    <row r="6296" spans="35:37" x14ac:dyDescent="0.3">
      <c r="AI6296" s="32">
        <f t="shared" si="136"/>
        <v>45554.208333318071</v>
      </c>
      <c r="AJ6296" s="33">
        <v>102.08</v>
      </c>
      <c r="AK6296" s="33">
        <f>MIN(CalcoliFV!$AN$7,CalcoliFV!$AO$7+MAX(0,180-AJ6296)+4)</f>
        <v>110</v>
      </c>
    </row>
    <row r="6297" spans="35:37" x14ac:dyDescent="0.3">
      <c r="AI6297" s="32">
        <f t="shared" si="136"/>
        <v>45554.249999984735</v>
      </c>
      <c r="AJ6297" s="33">
        <v>109.94</v>
      </c>
      <c r="AK6297" s="33">
        <f>MIN(CalcoliFV!$AN$7,CalcoliFV!$AO$7+MAX(0,180-AJ6297)+4)</f>
        <v>110</v>
      </c>
    </row>
    <row r="6298" spans="35:37" x14ac:dyDescent="0.3">
      <c r="AI6298" s="32">
        <f t="shared" si="136"/>
        <v>45554.291666651399</v>
      </c>
      <c r="AJ6298" s="33">
        <v>135.12</v>
      </c>
      <c r="AK6298" s="33">
        <f>MIN(CalcoliFV!$AN$7,CalcoliFV!$AO$7+MAX(0,180-AJ6298)+4)</f>
        <v>110</v>
      </c>
    </row>
    <row r="6299" spans="35:37" x14ac:dyDescent="0.3">
      <c r="AI6299" s="32">
        <f t="shared" si="136"/>
        <v>45554.333333318064</v>
      </c>
      <c r="AJ6299" s="33">
        <v>136.22</v>
      </c>
      <c r="AK6299" s="33">
        <f>MIN(CalcoliFV!$AN$7,CalcoliFV!$AO$7+MAX(0,180-AJ6299)+4)</f>
        <v>110</v>
      </c>
    </row>
    <row r="6300" spans="35:37" x14ac:dyDescent="0.3">
      <c r="AI6300" s="32">
        <f t="shared" si="136"/>
        <v>45554.374999984728</v>
      </c>
      <c r="AJ6300" s="33">
        <v>114.18</v>
      </c>
      <c r="AK6300" s="33">
        <f>MIN(CalcoliFV!$AN$7,CalcoliFV!$AO$7+MAX(0,180-AJ6300)+4)</f>
        <v>110</v>
      </c>
    </row>
    <row r="6301" spans="35:37" x14ac:dyDescent="0.3">
      <c r="AI6301" s="32">
        <f t="shared" si="136"/>
        <v>45554.416666651392</v>
      </c>
      <c r="AJ6301" s="33">
        <v>108</v>
      </c>
      <c r="AK6301" s="33">
        <f>MIN(CalcoliFV!$AN$7,CalcoliFV!$AO$7+MAX(0,180-AJ6301)+4)</f>
        <v>110</v>
      </c>
    </row>
    <row r="6302" spans="35:37" x14ac:dyDescent="0.3">
      <c r="AI6302" s="32">
        <f t="shared" si="136"/>
        <v>45554.458333318056</v>
      </c>
      <c r="AJ6302" s="33">
        <v>100.8</v>
      </c>
      <c r="AK6302" s="33">
        <f>MIN(CalcoliFV!$AN$7,CalcoliFV!$AO$7+MAX(0,180-AJ6302)+4)</f>
        <v>110</v>
      </c>
    </row>
    <row r="6303" spans="35:37" x14ac:dyDescent="0.3">
      <c r="AI6303" s="32">
        <f t="shared" si="136"/>
        <v>45554.49999998472</v>
      </c>
      <c r="AJ6303" s="33">
        <v>94.54</v>
      </c>
      <c r="AK6303" s="33">
        <f>MIN(CalcoliFV!$AN$7,CalcoliFV!$AO$7+MAX(0,180-AJ6303)+4)</f>
        <v>110</v>
      </c>
    </row>
    <row r="6304" spans="35:37" x14ac:dyDescent="0.3">
      <c r="AI6304" s="32">
        <f t="shared" si="136"/>
        <v>45554.541666651385</v>
      </c>
      <c r="AJ6304" s="33">
        <v>94.53</v>
      </c>
      <c r="AK6304" s="33">
        <f>MIN(CalcoliFV!$AN$7,CalcoliFV!$AO$7+MAX(0,180-AJ6304)+4)</f>
        <v>110</v>
      </c>
    </row>
    <row r="6305" spans="35:37" x14ac:dyDescent="0.3">
      <c r="AI6305" s="32">
        <f t="shared" si="136"/>
        <v>45554.583333318049</v>
      </c>
      <c r="AJ6305" s="33">
        <v>99.27</v>
      </c>
      <c r="AK6305" s="33">
        <f>MIN(CalcoliFV!$AN$7,CalcoliFV!$AO$7+MAX(0,180-AJ6305)+4)</f>
        <v>110</v>
      </c>
    </row>
    <row r="6306" spans="35:37" x14ac:dyDescent="0.3">
      <c r="AI6306" s="32">
        <f t="shared" si="136"/>
        <v>45554.624999984713</v>
      </c>
      <c r="AJ6306" s="33">
        <v>103.81</v>
      </c>
      <c r="AK6306" s="33">
        <f>MIN(CalcoliFV!$AN$7,CalcoliFV!$AO$7+MAX(0,180-AJ6306)+4)</f>
        <v>110</v>
      </c>
    </row>
    <row r="6307" spans="35:37" x14ac:dyDescent="0.3">
      <c r="AI6307" s="32">
        <f t="shared" si="136"/>
        <v>45554.666666651377</v>
      </c>
      <c r="AJ6307" s="33">
        <v>107.5</v>
      </c>
      <c r="AK6307" s="33">
        <f>MIN(CalcoliFV!$AN$7,CalcoliFV!$AO$7+MAX(0,180-AJ6307)+4)</f>
        <v>110</v>
      </c>
    </row>
    <row r="6308" spans="35:37" x14ac:dyDescent="0.3">
      <c r="AI6308" s="32">
        <f t="shared" si="136"/>
        <v>45554.708333318042</v>
      </c>
      <c r="AJ6308" s="33">
        <v>107.8</v>
      </c>
      <c r="AK6308" s="33">
        <f>MIN(CalcoliFV!$AN$7,CalcoliFV!$AO$7+MAX(0,180-AJ6308)+4)</f>
        <v>110</v>
      </c>
    </row>
    <row r="6309" spans="35:37" x14ac:dyDescent="0.3">
      <c r="AI6309" s="32">
        <f t="shared" si="136"/>
        <v>45554.749999984706</v>
      </c>
      <c r="AJ6309" s="33">
        <v>117.59</v>
      </c>
      <c r="AK6309" s="33">
        <f>MIN(CalcoliFV!$AN$7,CalcoliFV!$AO$7+MAX(0,180-AJ6309)+4)</f>
        <v>110</v>
      </c>
    </row>
    <row r="6310" spans="35:37" x14ac:dyDescent="0.3">
      <c r="AI6310" s="32">
        <f t="shared" si="136"/>
        <v>45554.79166665137</v>
      </c>
      <c r="AJ6310" s="33">
        <v>152.65916000000001</v>
      </c>
      <c r="AK6310" s="33">
        <f>MIN(CalcoliFV!$AN$7,CalcoliFV!$AO$7+MAX(0,180-AJ6310)+4)</f>
        <v>101.34083999999999</v>
      </c>
    </row>
    <row r="6311" spans="35:37" x14ac:dyDescent="0.3">
      <c r="AI6311" s="32">
        <f t="shared" si="136"/>
        <v>45554.833333318034</v>
      </c>
      <c r="AJ6311" s="33">
        <v>138.87</v>
      </c>
      <c r="AK6311" s="33">
        <f>MIN(CalcoliFV!$AN$7,CalcoliFV!$AO$7+MAX(0,180-AJ6311)+4)</f>
        <v>110</v>
      </c>
    </row>
    <row r="6312" spans="35:37" x14ac:dyDescent="0.3">
      <c r="AI6312" s="32">
        <f t="shared" si="136"/>
        <v>45554.874999984699</v>
      </c>
      <c r="AJ6312" s="33">
        <v>109</v>
      </c>
      <c r="AK6312" s="33">
        <f>MIN(CalcoliFV!$AN$7,CalcoliFV!$AO$7+MAX(0,180-AJ6312)+4)</f>
        <v>110</v>
      </c>
    </row>
    <row r="6313" spans="35:37" x14ac:dyDescent="0.3">
      <c r="AI6313" s="32">
        <f t="shared" si="136"/>
        <v>45554.916666651363</v>
      </c>
      <c r="AJ6313" s="33">
        <v>107.5</v>
      </c>
      <c r="AK6313" s="33">
        <f>MIN(CalcoliFV!$AN$7,CalcoliFV!$AO$7+MAX(0,180-AJ6313)+4)</f>
        <v>110</v>
      </c>
    </row>
    <row r="6314" spans="35:37" x14ac:dyDescent="0.3">
      <c r="AI6314" s="32">
        <f t="shared" si="136"/>
        <v>45554.958333318027</v>
      </c>
      <c r="AJ6314" s="33">
        <v>107.5</v>
      </c>
      <c r="AK6314" s="33">
        <f>MIN(CalcoliFV!$AN$7,CalcoliFV!$AO$7+MAX(0,180-AJ6314)+4)</f>
        <v>110</v>
      </c>
    </row>
    <row r="6315" spans="35:37" x14ac:dyDescent="0.3">
      <c r="AI6315" s="32">
        <f t="shared" si="136"/>
        <v>45554.999999984691</v>
      </c>
      <c r="AJ6315" s="33">
        <v>111</v>
      </c>
      <c r="AK6315" s="33">
        <f>MIN(CalcoliFV!$AN$7,CalcoliFV!$AO$7+MAX(0,180-AJ6315)+4)</f>
        <v>110</v>
      </c>
    </row>
    <row r="6316" spans="35:37" x14ac:dyDescent="0.3">
      <c r="AI6316" s="32">
        <f t="shared" si="136"/>
        <v>45555.041666651356</v>
      </c>
      <c r="AJ6316" s="33">
        <v>109.72</v>
      </c>
      <c r="AK6316" s="33">
        <f>MIN(CalcoliFV!$AN$7,CalcoliFV!$AO$7+MAX(0,180-AJ6316)+4)</f>
        <v>110</v>
      </c>
    </row>
    <row r="6317" spans="35:37" x14ac:dyDescent="0.3">
      <c r="AI6317" s="32">
        <f t="shared" si="136"/>
        <v>45555.08333331802</v>
      </c>
      <c r="AJ6317" s="33">
        <v>108.13</v>
      </c>
      <c r="AK6317" s="33">
        <f>MIN(CalcoliFV!$AN$7,CalcoliFV!$AO$7+MAX(0,180-AJ6317)+4)</f>
        <v>110</v>
      </c>
    </row>
    <row r="6318" spans="35:37" x14ac:dyDescent="0.3">
      <c r="AI6318" s="32">
        <f t="shared" si="136"/>
        <v>45555.124999984684</v>
      </c>
      <c r="AJ6318" s="33">
        <v>103.8</v>
      </c>
      <c r="AK6318" s="33">
        <f>MIN(CalcoliFV!$AN$7,CalcoliFV!$AO$7+MAX(0,180-AJ6318)+4)</f>
        <v>110</v>
      </c>
    </row>
    <row r="6319" spans="35:37" x14ac:dyDescent="0.3">
      <c r="AI6319" s="32">
        <f t="shared" si="136"/>
        <v>45555.166666651348</v>
      </c>
      <c r="AJ6319" s="33">
        <v>106.79</v>
      </c>
      <c r="AK6319" s="33">
        <f>MIN(CalcoliFV!$AN$7,CalcoliFV!$AO$7+MAX(0,180-AJ6319)+4)</f>
        <v>110</v>
      </c>
    </row>
    <row r="6320" spans="35:37" x14ac:dyDescent="0.3">
      <c r="AI6320" s="32">
        <f t="shared" si="136"/>
        <v>45555.208333318013</v>
      </c>
      <c r="AJ6320" s="33">
        <v>108.13</v>
      </c>
      <c r="AK6320" s="33">
        <f>MIN(CalcoliFV!$AN$7,CalcoliFV!$AO$7+MAX(0,180-AJ6320)+4)</f>
        <v>110</v>
      </c>
    </row>
    <row r="6321" spans="35:37" x14ac:dyDescent="0.3">
      <c r="AI6321" s="32">
        <f t="shared" si="136"/>
        <v>45555.249999984677</v>
      </c>
      <c r="AJ6321" s="33">
        <v>116.67</v>
      </c>
      <c r="AK6321" s="33">
        <f>MIN(CalcoliFV!$AN$7,CalcoliFV!$AO$7+MAX(0,180-AJ6321)+4)</f>
        <v>110</v>
      </c>
    </row>
    <row r="6322" spans="35:37" x14ac:dyDescent="0.3">
      <c r="AI6322" s="32">
        <f t="shared" si="136"/>
        <v>45555.291666651341</v>
      </c>
      <c r="AJ6322" s="33">
        <v>150.65</v>
      </c>
      <c r="AK6322" s="33">
        <f>MIN(CalcoliFV!$AN$7,CalcoliFV!$AO$7+MAX(0,180-AJ6322)+4)</f>
        <v>103.35</v>
      </c>
    </row>
    <row r="6323" spans="35:37" x14ac:dyDescent="0.3">
      <c r="AI6323" s="32">
        <f t="shared" si="136"/>
        <v>45555.333333318005</v>
      </c>
      <c r="AJ6323" s="33">
        <v>138.77000000000001</v>
      </c>
      <c r="AK6323" s="33">
        <f>MIN(CalcoliFV!$AN$7,CalcoliFV!$AO$7+MAX(0,180-AJ6323)+4)</f>
        <v>110</v>
      </c>
    </row>
    <row r="6324" spans="35:37" x14ac:dyDescent="0.3">
      <c r="AI6324" s="32">
        <f t="shared" si="136"/>
        <v>45555.37499998467</v>
      </c>
      <c r="AJ6324" s="33">
        <v>125</v>
      </c>
      <c r="AK6324" s="33">
        <f>MIN(CalcoliFV!$AN$7,CalcoliFV!$AO$7+MAX(0,180-AJ6324)+4)</f>
        <v>110</v>
      </c>
    </row>
    <row r="6325" spans="35:37" x14ac:dyDescent="0.3">
      <c r="AI6325" s="32">
        <f t="shared" si="136"/>
        <v>45555.416666651334</v>
      </c>
      <c r="AJ6325" s="33">
        <v>116.62</v>
      </c>
      <c r="AK6325" s="33">
        <f>MIN(CalcoliFV!$AN$7,CalcoliFV!$AO$7+MAX(0,180-AJ6325)+4)</f>
        <v>110</v>
      </c>
    </row>
    <row r="6326" spans="35:37" x14ac:dyDescent="0.3">
      <c r="AI6326" s="32">
        <f t="shared" si="136"/>
        <v>45555.458333317998</v>
      </c>
      <c r="AJ6326" s="33">
        <v>110.67</v>
      </c>
      <c r="AK6326" s="33">
        <f>MIN(CalcoliFV!$AN$7,CalcoliFV!$AO$7+MAX(0,180-AJ6326)+4)</f>
        <v>110</v>
      </c>
    </row>
    <row r="6327" spans="35:37" x14ac:dyDescent="0.3">
      <c r="AI6327" s="32">
        <f t="shared" si="136"/>
        <v>45555.499999984662</v>
      </c>
      <c r="AJ6327" s="33">
        <v>101.74</v>
      </c>
      <c r="AK6327" s="33">
        <f>MIN(CalcoliFV!$AN$7,CalcoliFV!$AO$7+MAX(0,180-AJ6327)+4)</f>
        <v>110</v>
      </c>
    </row>
    <row r="6328" spans="35:37" x14ac:dyDescent="0.3">
      <c r="AI6328" s="32">
        <f t="shared" si="136"/>
        <v>45555.541666651327</v>
      </c>
      <c r="AJ6328" s="33">
        <v>99.07</v>
      </c>
      <c r="AK6328" s="33">
        <f>MIN(CalcoliFV!$AN$7,CalcoliFV!$AO$7+MAX(0,180-AJ6328)+4)</f>
        <v>110</v>
      </c>
    </row>
    <row r="6329" spans="35:37" x14ac:dyDescent="0.3">
      <c r="AI6329" s="32">
        <f t="shared" si="136"/>
        <v>45555.583333317991</v>
      </c>
      <c r="AJ6329" s="33">
        <v>108.13</v>
      </c>
      <c r="AK6329" s="33">
        <f>MIN(CalcoliFV!$AN$7,CalcoliFV!$AO$7+MAX(0,180-AJ6329)+4)</f>
        <v>110</v>
      </c>
    </row>
    <row r="6330" spans="35:37" x14ac:dyDescent="0.3">
      <c r="AI6330" s="32">
        <f t="shared" si="136"/>
        <v>45555.624999984655</v>
      </c>
      <c r="AJ6330" s="33">
        <v>112.49</v>
      </c>
      <c r="AK6330" s="33">
        <f>MIN(CalcoliFV!$AN$7,CalcoliFV!$AO$7+MAX(0,180-AJ6330)+4)</f>
        <v>110</v>
      </c>
    </row>
    <row r="6331" spans="35:37" x14ac:dyDescent="0.3">
      <c r="AI6331" s="32">
        <f t="shared" si="136"/>
        <v>45555.666666651319</v>
      </c>
      <c r="AJ6331" s="33">
        <v>112.49</v>
      </c>
      <c r="AK6331" s="33">
        <f>MIN(CalcoliFV!$AN$7,CalcoliFV!$AO$7+MAX(0,180-AJ6331)+4)</f>
        <v>110</v>
      </c>
    </row>
    <row r="6332" spans="35:37" x14ac:dyDescent="0.3">
      <c r="AI6332" s="32">
        <f t="shared" si="136"/>
        <v>45555.708333317983</v>
      </c>
      <c r="AJ6332" s="33">
        <v>115.14</v>
      </c>
      <c r="AK6332" s="33">
        <f>MIN(CalcoliFV!$AN$7,CalcoliFV!$AO$7+MAX(0,180-AJ6332)+4)</f>
        <v>110</v>
      </c>
    </row>
    <row r="6333" spans="35:37" x14ac:dyDescent="0.3">
      <c r="AI6333" s="32">
        <f t="shared" si="136"/>
        <v>45555.749999984648</v>
      </c>
      <c r="AJ6333" s="33">
        <v>127</v>
      </c>
      <c r="AK6333" s="33">
        <f>MIN(CalcoliFV!$AN$7,CalcoliFV!$AO$7+MAX(0,180-AJ6333)+4)</f>
        <v>110</v>
      </c>
    </row>
    <row r="6334" spans="35:37" x14ac:dyDescent="0.3">
      <c r="AI6334" s="32">
        <f t="shared" si="136"/>
        <v>45555.791666651312</v>
      </c>
      <c r="AJ6334" s="33">
        <v>185.6644</v>
      </c>
      <c r="AK6334" s="33">
        <f>MIN(CalcoliFV!$AN$7,CalcoliFV!$AO$7+MAX(0,180-AJ6334)+4)</f>
        <v>74</v>
      </c>
    </row>
    <row r="6335" spans="35:37" x14ac:dyDescent="0.3">
      <c r="AI6335" s="32">
        <f t="shared" si="136"/>
        <v>45555.833333317976</v>
      </c>
      <c r="AJ6335" s="33">
        <v>144.6</v>
      </c>
      <c r="AK6335" s="33">
        <f>MIN(CalcoliFV!$AN$7,CalcoliFV!$AO$7+MAX(0,180-AJ6335)+4)</f>
        <v>109.4</v>
      </c>
    </row>
    <row r="6336" spans="35:37" x14ac:dyDescent="0.3">
      <c r="AI6336" s="32">
        <f t="shared" si="136"/>
        <v>45555.87499998464</v>
      </c>
      <c r="AJ6336" s="33">
        <v>119</v>
      </c>
      <c r="AK6336" s="33">
        <f>MIN(CalcoliFV!$AN$7,CalcoliFV!$AO$7+MAX(0,180-AJ6336)+4)</f>
        <v>110</v>
      </c>
    </row>
    <row r="6337" spans="35:37" x14ac:dyDescent="0.3">
      <c r="AI6337" s="32">
        <f t="shared" si="136"/>
        <v>45555.916666651305</v>
      </c>
      <c r="AJ6337" s="33">
        <v>112.26</v>
      </c>
      <c r="AK6337" s="33">
        <f>MIN(CalcoliFV!$AN$7,CalcoliFV!$AO$7+MAX(0,180-AJ6337)+4)</f>
        <v>110</v>
      </c>
    </row>
    <row r="6338" spans="35:37" x14ac:dyDescent="0.3">
      <c r="AI6338" s="32">
        <f t="shared" si="136"/>
        <v>45555.958333317969</v>
      </c>
      <c r="AJ6338" s="33">
        <v>113.09</v>
      </c>
      <c r="AK6338" s="33">
        <f>MIN(CalcoliFV!$AN$7,CalcoliFV!$AO$7+MAX(0,180-AJ6338)+4)</f>
        <v>110</v>
      </c>
    </row>
    <row r="6339" spans="35:37" x14ac:dyDescent="0.3">
      <c r="AI6339" s="32">
        <f t="shared" si="136"/>
        <v>45555.999999984633</v>
      </c>
      <c r="AJ6339" s="33">
        <v>105.12</v>
      </c>
      <c r="AK6339" s="33">
        <f>MIN(CalcoliFV!$AN$7,CalcoliFV!$AO$7+MAX(0,180-AJ6339)+4)</f>
        <v>110</v>
      </c>
    </row>
    <row r="6340" spans="35:37" x14ac:dyDescent="0.3">
      <c r="AI6340" s="32">
        <f t="shared" si="136"/>
        <v>45556.041666651297</v>
      </c>
      <c r="AJ6340" s="33">
        <v>101.98</v>
      </c>
      <c r="AK6340" s="33">
        <f>MIN(CalcoliFV!$AN$7,CalcoliFV!$AO$7+MAX(0,180-AJ6340)+4)</f>
        <v>110</v>
      </c>
    </row>
    <row r="6341" spans="35:37" x14ac:dyDescent="0.3">
      <c r="AI6341" s="32">
        <f t="shared" ref="AI6341:AI6404" si="137">AI6340+1/24</f>
        <v>45556.083333317962</v>
      </c>
      <c r="AJ6341" s="33">
        <v>102.73</v>
      </c>
      <c r="AK6341" s="33">
        <f>MIN(CalcoliFV!$AN$7,CalcoliFV!$AO$7+MAX(0,180-AJ6341)+4)</f>
        <v>110</v>
      </c>
    </row>
    <row r="6342" spans="35:37" x14ac:dyDescent="0.3">
      <c r="AI6342" s="32">
        <f t="shared" si="137"/>
        <v>45556.124999984626</v>
      </c>
      <c r="AJ6342" s="33">
        <v>101.98</v>
      </c>
      <c r="AK6342" s="33">
        <f>MIN(CalcoliFV!$AN$7,CalcoliFV!$AO$7+MAX(0,180-AJ6342)+4)</f>
        <v>110</v>
      </c>
    </row>
    <row r="6343" spans="35:37" x14ac:dyDescent="0.3">
      <c r="AI6343" s="32">
        <f t="shared" si="137"/>
        <v>45556.16666665129</v>
      </c>
      <c r="AJ6343" s="33">
        <v>101.98</v>
      </c>
      <c r="AK6343" s="33">
        <f>MIN(CalcoliFV!$AN$7,CalcoliFV!$AO$7+MAX(0,180-AJ6343)+4)</f>
        <v>110</v>
      </c>
    </row>
    <row r="6344" spans="35:37" x14ac:dyDescent="0.3">
      <c r="AI6344" s="32">
        <f t="shared" si="137"/>
        <v>45556.208333317954</v>
      </c>
      <c r="AJ6344" s="33">
        <v>103.02</v>
      </c>
      <c r="AK6344" s="33">
        <f>MIN(CalcoliFV!$AN$7,CalcoliFV!$AO$7+MAX(0,180-AJ6344)+4)</f>
        <v>110</v>
      </c>
    </row>
    <row r="6345" spans="35:37" x14ac:dyDescent="0.3">
      <c r="AI6345" s="32">
        <f t="shared" si="137"/>
        <v>45556.249999984619</v>
      </c>
      <c r="AJ6345" s="33">
        <v>110.92</v>
      </c>
      <c r="AK6345" s="33">
        <f>MIN(CalcoliFV!$AN$7,CalcoliFV!$AO$7+MAX(0,180-AJ6345)+4)</f>
        <v>110</v>
      </c>
    </row>
    <row r="6346" spans="35:37" x14ac:dyDescent="0.3">
      <c r="AI6346" s="32">
        <f t="shared" si="137"/>
        <v>45556.291666651283</v>
      </c>
      <c r="AJ6346" s="33">
        <v>125</v>
      </c>
      <c r="AK6346" s="33">
        <f>MIN(CalcoliFV!$AN$7,CalcoliFV!$AO$7+MAX(0,180-AJ6346)+4)</f>
        <v>110</v>
      </c>
    </row>
    <row r="6347" spans="35:37" x14ac:dyDescent="0.3">
      <c r="AI6347" s="32">
        <f t="shared" si="137"/>
        <v>45556.333333317947</v>
      </c>
      <c r="AJ6347" s="33">
        <v>115</v>
      </c>
      <c r="AK6347" s="33">
        <f>MIN(CalcoliFV!$AN$7,CalcoliFV!$AO$7+MAX(0,180-AJ6347)+4)</f>
        <v>110</v>
      </c>
    </row>
    <row r="6348" spans="35:37" x14ac:dyDescent="0.3">
      <c r="AI6348" s="32">
        <f t="shared" si="137"/>
        <v>45556.374999984611</v>
      </c>
      <c r="AJ6348" s="33">
        <v>104.99</v>
      </c>
      <c r="AK6348" s="33">
        <f>MIN(CalcoliFV!$AN$7,CalcoliFV!$AO$7+MAX(0,180-AJ6348)+4)</f>
        <v>110</v>
      </c>
    </row>
    <row r="6349" spans="35:37" x14ac:dyDescent="0.3">
      <c r="AI6349" s="32">
        <f t="shared" si="137"/>
        <v>45556.416666651276</v>
      </c>
      <c r="AJ6349" s="33">
        <v>96.5</v>
      </c>
      <c r="AK6349" s="33">
        <f>MIN(CalcoliFV!$AN$7,CalcoliFV!$AO$7+MAX(0,180-AJ6349)+4)</f>
        <v>110</v>
      </c>
    </row>
    <row r="6350" spans="35:37" x14ac:dyDescent="0.3">
      <c r="AI6350" s="32">
        <f t="shared" si="137"/>
        <v>45556.45833331794</v>
      </c>
      <c r="AJ6350" s="33">
        <v>83.6</v>
      </c>
      <c r="AK6350" s="33">
        <f>MIN(CalcoliFV!$AN$7,CalcoliFV!$AO$7+MAX(0,180-AJ6350)+4)</f>
        <v>110</v>
      </c>
    </row>
    <row r="6351" spans="35:37" x14ac:dyDescent="0.3">
      <c r="AI6351" s="32">
        <f t="shared" si="137"/>
        <v>45556.499999984604</v>
      </c>
      <c r="AJ6351" s="33">
        <v>83</v>
      </c>
      <c r="AK6351" s="33">
        <f>MIN(CalcoliFV!$AN$7,CalcoliFV!$AO$7+MAX(0,180-AJ6351)+4)</f>
        <v>110</v>
      </c>
    </row>
    <row r="6352" spans="35:37" x14ac:dyDescent="0.3">
      <c r="AI6352" s="32">
        <f t="shared" si="137"/>
        <v>45556.541666651268</v>
      </c>
      <c r="AJ6352" s="33">
        <v>82.581609999999998</v>
      </c>
      <c r="AK6352" s="33">
        <f>MIN(CalcoliFV!$AN$7,CalcoliFV!$AO$7+MAX(0,180-AJ6352)+4)</f>
        <v>110</v>
      </c>
    </row>
    <row r="6353" spans="35:37" x14ac:dyDescent="0.3">
      <c r="AI6353" s="32">
        <f t="shared" si="137"/>
        <v>45556.583333317933</v>
      </c>
      <c r="AJ6353" s="33">
        <v>81.98</v>
      </c>
      <c r="AK6353" s="33">
        <f>MIN(CalcoliFV!$AN$7,CalcoliFV!$AO$7+MAX(0,180-AJ6353)+4)</f>
        <v>110</v>
      </c>
    </row>
    <row r="6354" spans="35:37" x14ac:dyDescent="0.3">
      <c r="AI6354" s="32">
        <f t="shared" si="137"/>
        <v>45556.624999984597</v>
      </c>
      <c r="AJ6354" s="33">
        <v>83.19</v>
      </c>
      <c r="AK6354" s="33">
        <f>MIN(CalcoliFV!$AN$7,CalcoliFV!$AO$7+MAX(0,180-AJ6354)+4)</f>
        <v>110</v>
      </c>
    </row>
    <row r="6355" spans="35:37" x14ac:dyDescent="0.3">
      <c r="AI6355" s="32">
        <f t="shared" si="137"/>
        <v>45556.666666651261</v>
      </c>
      <c r="AJ6355" s="33">
        <v>98</v>
      </c>
      <c r="AK6355" s="33">
        <f>MIN(CalcoliFV!$AN$7,CalcoliFV!$AO$7+MAX(0,180-AJ6355)+4)</f>
        <v>110</v>
      </c>
    </row>
    <row r="6356" spans="35:37" x14ac:dyDescent="0.3">
      <c r="AI6356" s="32">
        <f t="shared" si="137"/>
        <v>45556.708333317925</v>
      </c>
      <c r="AJ6356" s="33">
        <v>103.56</v>
      </c>
      <c r="AK6356" s="33">
        <f>MIN(CalcoliFV!$AN$7,CalcoliFV!$AO$7+MAX(0,180-AJ6356)+4)</f>
        <v>110</v>
      </c>
    </row>
    <row r="6357" spans="35:37" x14ac:dyDescent="0.3">
      <c r="AI6357" s="32">
        <f t="shared" si="137"/>
        <v>45556.74999998459</v>
      </c>
      <c r="AJ6357" s="33">
        <v>125</v>
      </c>
      <c r="AK6357" s="33">
        <f>MIN(CalcoliFV!$AN$7,CalcoliFV!$AO$7+MAX(0,180-AJ6357)+4)</f>
        <v>110</v>
      </c>
    </row>
    <row r="6358" spans="35:37" x14ac:dyDescent="0.3">
      <c r="AI6358" s="32">
        <f t="shared" si="137"/>
        <v>45556.791666651254</v>
      </c>
      <c r="AJ6358" s="33">
        <v>145.66</v>
      </c>
      <c r="AK6358" s="33">
        <f>MIN(CalcoliFV!$AN$7,CalcoliFV!$AO$7+MAX(0,180-AJ6358)+4)</f>
        <v>108.34</v>
      </c>
    </row>
    <row r="6359" spans="35:37" x14ac:dyDescent="0.3">
      <c r="AI6359" s="32">
        <f t="shared" si="137"/>
        <v>45556.833333317918</v>
      </c>
      <c r="AJ6359" s="33">
        <v>138.82</v>
      </c>
      <c r="AK6359" s="33">
        <f>MIN(CalcoliFV!$AN$7,CalcoliFV!$AO$7+MAX(0,180-AJ6359)+4)</f>
        <v>110</v>
      </c>
    </row>
    <row r="6360" spans="35:37" x14ac:dyDescent="0.3">
      <c r="AI6360" s="32">
        <f t="shared" si="137"/>
        <v>45556.874999984582</v>
      </c>
      <c r="AJ6360" s="33">
        <v>119</v>
      </c>
      <c r="AK6360" s="33">
        <f>MIN(CalcoliFV!$AN$7,CalcoliFV!$AO$7+MAX(0,180-AJ6360)+4)</f>
        <v>110</v>
      </c>
    </row>
    <row r="6361" spans="35:37" x14ac:dyDescent="0.3">
      <c r="AI6361" s="32">
        <f t="shared" si="137"/>
        <v>45556.916666651246</v>
      </c>
      <c r="AJ6361" s="33">
        <v>110</v>
      </c>
      <c r="AK6361" s="33">
        <f>MIN(CalcoliFV!$AN$7,CalcoliFV!$AO$7+MAX(0,180-AJ6361)+4)</f>
        <v>110</v>
      </c>
    </row>
    <row r="6362" spans="35:37" x14ac:dyDescent="0.3">
      <c r="AI6362" s="32">
        <f t="shared" si="137"/>
        <v>45556.958333317911</v>
      </c>
      <c r="AJ6362" s="33">
        <v>107.5</v>
      </c>
      <c r="AK6362" s="33">
        <f>MIN(CalcoliFV!$AN$7,CalcoliFV!$AO$7+MAX(0,180-AJ6362)+4)</f>
        <v>110</v>
      </c>
    </row>
    <row r="6363" spans="35:37" x14ac:dyDescent="0.3">
      <c r="AI6363" s="32">
        <f t="shared" si="137"/>
        <v>45556.999999984575</v>
      </c>
      <c r="AJ6363" s="33">
        <v>99.98</v>
      </c>
      <c r="AK6363" s="33">
        <f>MIN(CalcoliFV!$AN$7,CalcoliFV!$AO$7+MAX(0,180-AJ6363)+4)</f>
        <v>110</v>
      </c>
    </row>
    <row r="6364" spans="35:37" x14ac:dyDescent="0.3">
      <c r="AI6364" s="32">
        <f t="shared" si="137"/>
        <v>45557.041666651239</v>
      </c>
      <c r="AJ6364" s="33">
        <v>92.2</v>
      </c>
      <c r="AK6364" s="33">
        <f>MIN(CalcoliFV!$AN$7,CalcoliFV!$AO$7+MAX(0,180-AJ6364)+4)</f>
        <v>110</v>
      </c>
    </row>
    <row r="6365" spans="35:37" x14ac:dyDescent="0.3">
      <c r="AI6365" s="32">
        <f t="shared" si="137"/>
        <v>45557.083333317903</v>
      </c>
      <c r="AJ6365" s="33">
        <v>91.07</v>
      </c>
      <c r="AK6365" s="33">
        <f>MIN(CalcoliFV!$AN$7,CalcoliFV!$AO$7+MAX(0,180-AJ6365)+4)</f>
        <v>110</v>
      </c>
    </row>
    <row r="6366" spans="35:37" x14ac:dyDescent="0.3">
      <c r="AI6366" s="32">
        <f t="shared" si="137"/>
        <v>45557.124999984568</v>
      </c>
      <c r="AJ6366" s="33">
        <v>88.6</v>
      </c>
      <c r="AK6366" s="33">
        <f>MIN(CalcoliFV!$AN$7,CalcoliFV!$AO$7+MAX(0,180-AJ6366)+4)</f>
        <v>110</v>
      </c>
    </row>
    <row r="6367" spans="35:37" x14ac:dyDescent="0.3">
      <c r="AI6367" s="32">
        <f t="shared" si="137"/>
        <v>45557.166666651232</v>
      </c>
      <c r="AJ6367" s="33">
        <v>87.88</v>
      </c>
      <c r="AK6367" s="33">
        <f>MIN(CalcoliFV!$AN$7,CalcoliFV!$AO$7+MAX(0,180-AJ6367)+4)</f>
        <v>110</v>
      </c>
    </row>
    <row r="6368" spans="35:37" x14ac:dyDescent="0.3">
      <c r="AI6368" s="32">
        <f t="shared" si="137"/>
        <v>45557.208333317896</v>
      </c>
      <c r="AJ6368" s="33">
        <v>90.68</v>
      </c>
      <c r="AK6368" s="33">
        <f>MIN(CalcoliFV!$AN$7,CalcoliFV!$AO$7+MAX(0,180-AJ6368)+4)</f>
        <v>110</v>
      </c>
    </row>
    <row r="6369" spans="35:37" x14ac:dyDescent="0.3">
      <c r="AI6369" s="32">
        <f t="shared" si="137"/>
        <v>45557.24999998456</v>
      </c>
      <c r="AJ6369" s="33">
        <v>91.17</v>
      </c>
      <c r="AK6369" s="33">
        <f>MIN(CalcoliFV!$AN$7,CalcoliFV!$AO$7+MAX(0,180-AJ6369)+4)</f>
        <v>110</v>
      </c>
    </row>
    <row r="6370" spans="35:37" x14ac:dyDescent="0.3">
      <c r="AI6370" s="32">
        <f t="shared" si="137"/>
        <v>45557.291666651225</v>
      </c>
      <c r="AJ6370" s="33">
        <v>91.23</v>
      </c>
      <c r="AK6370" s="33">
        <f>MIN(CalcoliFV!$AN$7,CalcoliFV!$AO$7+MAX(0,180-AJ6370)+4)</f>
        <v>110</v>
      </c>
    </row>
    <row r="6371" spans="35:37" x14ac:dyDescent="0.3">
      <c r="AI6371" s="32">
        <f t="shared" si="137"/>
        <v>45557.333333317889</v>
      </c>
      <c r="AJ6371" s="33">
        <v>90.99</v>
      </c>
      <c r="AK6371" s="33">
        <f>MIN(CalcoliFV!$AN$7,CalcoliFV!$AO$7+MAX(0,180-AJ6371)+4)</f>
        <v>110</v>
      </c>
    </row>
    <row r="6372" spans="35:37" x14ac:dyDescent="0.3">
      <c r="AI6372" s="32">
        <f t="shared" si="137"/>
        <v>45557.374999984553</v>
      </c>
      <c r="AJ6372" s="33">
        <v>94.52</v>
      </c>
      <c r="AK6372" s="33">
        <f>MIN(CalcoliFV!$AN$7,CalcoliFV!$AO$7+MAX(0,180-AJ6372)+4)</f>
        <v>110</v>
      </c>
    </row>
    <row r="6373" spans="35:37" x14ac:dyDescent="0.3">
      <c r="AI6373" s="32">
        <f t="shared" si="137"/>
        <v>45557.416666651217</v>
      </c>
      <c r="AJ6373" s="33">
        <v>95.81</v>
      </c>
      <c r="AK6373" s="33">
        <f>MIN(CalcoliFV!$AN$7,CalcoliFV!$AO$7+MAX(0,180-AJ6373)+4)</f>
        <v>110</v>
      </c>
    </row>
    <row r="6374" spans="35:37" x14ac:dyDescent="0.3">
      <c r="AI6374" s="32">
        <f t="shared" si="137"/>
        <v>45557.458333317882</v>
      </c>
      <c r="AJ6374" s="33">
        <v>93.93</v>
      </c>
      <c r="AK6374" s="33">
        <f>MIN(CalcoliFV!$AN$7,CalcoliFV!$AO$7+MAX(0,180-AJ6374)+4)</f>
        <v>110</v>
      </c>
    </row>
    <row r="6375" spans="35:37" x14ac:dyDescent="0.3">
      <c r="AI6375" s="32">
        <f t="shared" si="137"/>
        <v>45557.499999984546</v>
      </c>
      <c r="AJ6375" s="33">
        <v>100.31</v>
      </c>
      <c r="AK6375" s="33">
        <f>MIN(CalcoliFV!$AN$7,CalcoliFV!$AO$7+MAX(0,180-AJ6375)+4)</f>
        <v>110</v>
      </c>
    </row>
    <row r="6376" spans="35:37" x14ac:dyDescent="0.3">
      <c r="AI6376" s="32">
        <f t="shared" si="137"/>
        <v>45557.54166665121</v>
      </c>
      <c r="AJ6376" s="33">
        <v>95.66</v>
      </c>
      <c r="AK6376" s="33">
        <f>MIN(CalcoliFV!$AN$7,CalcoliFV!$AO$7+MAX(0,180-AJ6376)+4)</f>
        <v>110</v>
      </c>
    </row>
    <row r="6377" spans="35:37" x14ac:dyDescent="0.3">
      <c r="AI6377" s="32">
        <f t="shared" si="137"/>
        <v>45557.583333317874</v>
      </c>
      <c r="AJ6377" s="33">
        <v>95.65</v>
      </c>
      <c r="AK6377" s="33">
        <f>MIN(CalcoliFV!$AN$7,CalcoliFV!$AO$7+MAX(0,180-AJ6377)+4)</f>
        <v>110</v>
      </c>
    </row>
    <row r="6378" spans="35:37" x14ac:dyDescent="0.3">
      <c r="AI6378" s="32">
        <f t="shared" si="137"/>
        <v>45557.624999984539</v>
      </c>
      <c r="AJ6378" s="33">
        <v>91.19</v>
      </c>
      <c r="AK6378" s="33">
        <f>MIN(CalcoliFV!$AN$7,CalcoliFV!$AO$7+MAX(0,180-AJ6378)+4)</f>
        <v>110</v>
      </c>
    </row>
    <row r="6379" spans="35:37" x14ac:dyDescent="0.3">
      <c r="AI6379" s="32">
        <f t="shared" si="137"/>
        <v>45557.666666651203</v>
      </c>
      <c r="AJ6379" s="33">
        <v>97.53</v>
      </c>
      <c r="AK6379" s="33">
        <f>MIN(CalcoliFV!$AN$7,CalcoliFV!$AO$7+MAX(0,180-AJ6379)+4)</f>
        <v>110</v>
      </c>
    </row>
    <row r="6380" spans="35:37" x14ac:dyDescent="0.3">
      <c r="AI6380" s="32">
        <f t="shared" si="137"/>
        <v>45557.708333317867</v>
      </c>
      <c r="AJ6380" s="33">
        <v>105.22</v>
      </c>
      <c r="AK6380" s="33">
        <f>MIN(CalcoliFV!$AN$7,CalcoliFV!$AO$7+MAX(0,180-AJ6380)+4)</f>
        <v>110</v>
      </c>
    </row>
    <row r="6381" spans="35:37" x14ac:dyDescent="0.3">
      <c r="AI6381" s="32">
        <f t="shared" si="137"/>
        <v>45557.749999984531</v>
      </c>
      <c r="AJ6381" s="33">
        <v>124.37</v>
      </c>
      <c r="AK6381" s="33">
        <f>MIN(CalcoliFV!$AN$7,CalcoliFV!$AO$7+MAX(0,180-AJ6381)+4)</f>
        <v>110</v>
      </c>
    </row>
    <row r="6382" spans="35:37" x14ac:dyDescent="0.3">
      <c r="AI6382" s="32">
        <f t="shared" si="137"/>
        <v>45557.791666651196</v>
      </c>
      <c r="AJ6382" s="33">
        <v>195</v>
      </c>
      <c r="AK6382" s="33">
        <f>MIN(CalcoliFV!$AN$7,CalcoliFV!$AO$7+MAX(0,180-AJ6382)+4)</f>
        <v>74</v>
      </c>
    </row>
    <row r="6383" spans="35:37" x14ac:dyDescent="0.3">
      <c r="AI6383" s="32">
        <f t="shared" si="137"/>
        <v>45557.83333331786</v>
      </c>
      <c r="AJ6383" s="33">
        <v>170</v>
      </c>
      <c r="AK6383" s="33">
        <f>MIN(CalcoliFV!$AN$7,CalcoliFV!$AO$7+MAX(0,180-AJ6383)+4)</f>
        <v>84</v>
      </c>
    </row>
    <row r="6384" spans="35:37" x14ac:dyDescent="0.3">
      <c r="AI6384" s="32">
        <f t="shared" si="137"/>
        <v>45557.874999984524</v>
      </c>
      <c r="AJ6384" s="33">
        <v>122</v>
      </c>
      <c r="AK6384" s="33">
        <f>MIN(CalcoliFV!$AN$7,CalcoliFV!$AO$7+MAX(0,180-AJ6384)+4)</f>
        <v>110</v>
      </c>
    </row>
    <row r="6385" spans="35:37" x14ac:dyDescent="0.3">
      <c r="AI6385" s="32">
        <f t="shared" si="137"/>
        <v>45557.916666651188</v>
      </c>
      <c r="AJ6385" s="33">
        <v>109.37</v>
      </c>
      <c r="AK6385" s="33">
        <f>MIN(CalcoliFV!$AN$7,CalcoliFV!$AO$7+MAX(0,180-AJ6385)+4)</f>
        <v>110</v>
      </c>
    </row>
    <row r="6386" spans="35:37" x14ac:dyDescent="0.3">
      <c r="AI6386" s="32">
        <f t="shared" si="137"/>
        <v>45557.958333317853</v>
      </c>
      <c r="AJ6386" s="33">
        <v>102.66687</v>
      </c>
      <c r="AK6386" s="33">
        <f>MIN(CalcoliFV!$AN$7,CalcoliFV!$AO$7+MAX(0,180-AJ6386)+4)</f>
        <v>110</v>
      </c>
    </row>
    <row r="6387" spans="35:37" x14ac:dyDescent="0.3">
      <c r="AI6387" s="32">
        <f t="shared" si="137"/>
        <v>45557.999999984517</v>
      </c>
      <c r="AJ6387" s="33">
        <v>106.4</v>
      </c>
      <c r="AK6387" s="33">
        <f>MIN(CalcoliFV!$AN$7,CalcoliFV!$AO$7+MAX(0,180-AJ6387)+4)</f>
        <v>110</v>
      </c>
    </row>
    <row r="6388" spans="35:37" x14ac:dyDescent="0.3">
      <c r="AI6388" s="32">
        <f t="shared" si="137"/>
        <v>45558.041666651181</v>
      </c>
      <c r="AJ6388" s="33">
        <v>102.56</v>
      </c>
      <c r="AK6388" s="33">
        <f>MIN(CalcoliFV!$AN$7,CalcoliFV!$AO$7+MAX(0,180-AJ6388)+4)</f>
        <v>110</v>
      </c>
    </row>
    <row r="6389" spans="35:37" x14ac:dyDescent="0.3">
      <c r="AI6389" s="32">
        <f t="shared" si="137"/>
        <v>45558.083333317845</v>
      </c>
      <c r="AJ6389" s="33">
        <v>100</v>
      </c>
      <c r="AK6389" s="33">
        <f>MIN(CalcoliFV!$AN$7,CalcoliFV!$AO$7+MAX(0,180-AJ6389)+4)</f>
        <v>110</v>
      </c>
    </row>
    <row r="6390" spans="35:37" x14ac:dyDescent="0.3">
      <c r="AI6390" s="32">
        <f t="shared" si="137"/>
        <v>45558.124999984509</v>
      </c>
      <c r="AJ6390" s="33">
        <v>98</v>
      </c>
      <c r="AK6390" s="33">
        <f>MIN(CalcoliFV!$AN$7,CalcoliFV!$AO$7+MAX(0,180-AJ6390)+4)</f>
        <v>110</v>
      </c>
    </row>
    <row r="6391" spans="35:37" x14ac:dyDescent="0.3">
      <c r="AI6391" s="32">
        <f t="shared" si="137"/>
        <v>45558.166666651174</v>
      </c>
      <c r="AJ6391" s="33">
        <v>102.58</v>
      </c>
      <c r="AK6391" s="33">
        <f>MIN(CalcoliFV!$AN$7,CalcoliFV!$AO$7+MAX(0,180-AJ6391)+4)</f>
        <v>110</v>
      </c>
    </row>
    <row r="6392" spans="35:37" x14ac:dyDescent="0.3">
      <c r="AI6392" s="32">
        <f t="shared" si="137"/>
        <v>45558.208333317838</v>
      </c>
      <c r="AJ6392" s="33">
        <v>107.44</v>
      </c>
      <c r="AK6392" s="33">
        <f>MIN(CalcoliFV!$AN$7,CalcoliFV!$AO$7+MAX(0,180-AJ6392)+4)</f>
        <v>110</v>
      </c>
    </row>
    <row r="6393" spans="35:37" x14ac:dyDescent="0.3">
      <c r="AI6393" s="32">
        <f t="shared" si="137"/>
        <v>45558.249999984502</v>
      </c>
      <c r="AJ6393" s="33">
        <v>133</v>
      </c>
      <c r="AK6393" s="33">
        <f>MIN(CalcoliFV!$AN$7,CalcoliFV!$AO$7+MAX(0,180-AJ6393)+4)</f>
        <v>110</v>
      </c>
    </row>
    <row r="6394" spans="35:37" x14ac:dyDescent="0.3">
      <c r="AI6394" s="32">
        <f t="shared" si="137"/>
        <v>45558.291666651166</v>
      </c>
      <c r="AJ6394" s="33">
        <v>186.38</v>
      </c>
      <c r="AK6394" s="33">
        <f>MIN(CalcoliFV!$AN$7,CalcoliFV!$AO$7+MAX(0,180-AJ6394)+4)</f>
        <v>74</v>
      </c>
    </row>
    <row r="6395" spans="35:37" x14ac:dyDescent="0.3">
      <c r="AI6395" s="32">
        <f t="shared" si="137"/>
        <v>45558.333333317831</v>
      </c>
      <c r="AJ6395" s="33">
        <v>215</v>
      </c>
      <c r="AK6395" s="33">
        <f>MIN(CalcoliFV!$AN$7,CalcoliFV!$AO$7+MAX(0,180-AJ6395)+4)</f>
        <v>74</v>
      </c>
    </row>
    <row r="6396" spans="35:37" x14ac:dyDescent="0.3">
      <c r="AI6396" s="32">
        <f t="shared" si="137"/>
        <v>45558.374999984495</v>
      </c>
      <c r="AJ6396" s="33">
        <v>200</v>
      </c>
      <c r="AK6396" s="33">
        <f>MIN(CalcoliFV!$AN$7,CalcoliFV!$AO$7+MAX(0,180-AJ6396)+4)</f>
        <v>74</v>
      </c>
    </row>
    <row r="6397" spans="35:37" x14ac:dyDescent="0.3">
      <c r="AI6397" s="32">
        <f t="shared" si="137"/>
        <v>45558.416666651159</v>
      </c>
      <c r="AJ6397" s="33">
        <v>200</v>
      </c>
      <c r="AK6397" s="33">
        <f>MIN(CalcoliFV!$AN$7,CalcoliFV!$AO$7+MAX(0,180-AJ6397)+4)</f>
        <v>74</v>
      </c>
    </row>
    <row r="6398" spans="35:37" x14ac:dyDescent="0.3">
      <c r="AI6398" s="32">
        <f t="shared" si="137"/>
        <v>45558.458333317823</v>
      </c>
      <c r="AJ6398" s="33">
        <v>170</v>
      </c>
      <c r="AK6398" s="33">
        <f>MIN(CalcoliFV!$AN$7,CalcoliFV!$AO$7+MAX(0,180-AJ6398)+4)</f>
        <v>84</v>
      </c>
    </row>
    <row r="6399" spans="35:37" x14ac:dyDescent="0.3">
      <c r="AI6399" s="32">
        <f t="shared" si="137"/>
        <v>45558.499999984488</v>
      </c>
      <c r="AJ6399" s="33">
        <v>113.51</v>
      </c>
      <c r="AK6399" s="33">
        <f>MIN(CalcoliFV!$AN$7,CalcoliFV!$AO$7+MAX(0,180-AJ6399)+4)</f>
        <v>110</v>
      </c>
    </row>
    <row r="6400" spans="35:37" x14ac:dyDescent="0.3">
      <c r="AI6400" s="32">
        <f t="shared" si="137"/>
        <v>45558.541666651152</v>
      </c>
      <c r="AJ6400" s="33">
        <v>108.9</v>
      </c>
      <c r="AK6400" s="33">
        <f>MIN(CalcoliFV!$AN$7,CalcoliFV!$AO$7+MAX(0,180-AJ6400)+4)</f>
        <v>110</v>
      </c>
    </row>
    <row r="6401" spans="35:37" x14ac:dyDescent="0.3">
      <c r="AI6401" s="32">
        <f t="shared" si="137"/>
        <v>45558.583333317816</v>
      </c>
      <c r="AJ6401" s="33">
        <v>116.43</v>
      </c>
      <c r="AK6401" s="33">
        <f>MIN(CalcoliFV!$AN$7,CalcoliFV!$AO$7+MAX(0,180-AJ6401)+4)</f>
        <v>110</v>
      </c>
    </row>
    <row r="6402" spans="35:37" x14ac:dyDescent="0.3">
      <c r="AI6402" s="32">
        <f t="shared" si="137"/>
        <v>45558.62499998448</v>
      </c>
      <c r="AJ6402" s="33">
        <v>135.53</v>
      </c>
      <c r="AK6402" s="33">
        <f>MIN(CalcoliFV!$AN$7,CalcoliFV!$AO$7+MAX(0,180-AJ6402)+4)</f>
        <v>110</v>
      </c>
    </row>
    <row r="6403" spans="35:37" x14ac:dyDescent="0.3">
      <c r="AI6403" s="32">
        <f t="shared" si="137"/>
        <v>45558.666666651145</v>
      </c>
      <c r="AJ6403" s="33">
        <v>147.53</v>
      </c>
      <c r="AK6403" s="33">
        <f>MIN(CalcoliFV!$AN$7,CalcoliFV!$AO$7+MAX(0,180-AJ6403)+4)</f>
        <v>106.47</v>
      </c>
    </row>
    <row r="6404" spans="35:37" x14ac:dyDescent="0.3">
      <c r="AI6404" s="32">
        <f t="shared" si="137"/>
        <v>45558.708333317809</v>
      </c>
      <c r="AJ6404" s="33">
        <v>161.49</v>
      </c>
      <c r="AK6404" s="33">
        <f>MIN(CalcoliFV!$AN$7,CalcoliFV!$AO$7+MAX(0,180-AJ6404)+4)</f>
        <v>92.509999999999991</v>
      </c>
    </row>
    <row r="6405" spans="35:37" x14ac:dyDescent="0.3">
      <c r="AI6405" s="32">
        <f t="shared" ref="AI6405:AI6468" si="138">AI6404+1/24</f>
        <v>45558.749999984473</v>
      </c>
      <c r="AJ6405" s="33">
        <v>180</v>
      </c>
      <c r="AK6405" s="33">
        <f>MIN(CalcoliFV!$AN$7,CalcoliFV!$AO$7+MAX(0,180-AJ6405)+4)</f>
        <v>74</v>
      </c>
    </row>
    <row r="6406" spans="35:37" x14ac:dyDescent="0.3">
      <c r="AI6406" s="32">
        <f t="shared" si="138"/>
        <v>45558.791666651137</v>
      </c>
      <c r="AJ6406" s="33">
        <v>210</v>
      </c>
      <c r="AK6406" s="33">
        <f>MIN(CalcoliFV!$AN$7,CalcoliFV!$AO$7+MAX(0,180-AJ6406)+4)</f>
        <v>74</v>
      </c>
    </row>
    <row r="6407" spans="35:37" x14ac:dyDescent="0.3">
      <c r="AI6407" s="32">
        <f t="shared" si="138"/>
        <v>45558.833333317802</v>
      </c>
      <c r="AJ6407" s="33">
        <v>180</v>
      </c>
      <c r="AK6407" s="33">
        <f>MIN(CalcoliFV!$AN$7,CalcoliFV!$AO$7+MAX(0,180-AJ6407)+4)</f>
        <v>74</v>
      </c>
    </row>
    <row r="6408" spans="35:37" x14ac:dyDescent="0.3">
      <c r="AI6408" s="32">
        <f t="shared" si="138"/>
        <v>45558.874999984466</v>
      </c>
      <c r="AJ6408" s="33">
        <v>122.68</v>
      </c>
      <c r="AK6408" s="33">
        <f>MIN(CalcoliFV!$AN$7,CalcoliFV!$AO$7+MAX(0,180-AJ6408)+4)</f>
        <v>110</v>
      </c>
    </row>
    <row r="6409" spans="35:37" x14ac:dyDescent="0.3">
      <c r="AI6409" s="32">
        <f t="shared" si="138"/>
        <v>45558.91666665113</v>
      </c>
      <c r="AJ6409" s="33">
        <v>107.28</v>
      </c>
      <c r="AK6409" s="33">
        <f>MIN(CalcoliFV!$AN$7,CalcoliFV!$AO$7+MAX(0,180-AJ6409)+4)</f>
        <v>110</v>
      </c>
    </row>
    <row r="6410" spans="35:37" x14ac:dyDescent="0.3">
      <c r="AI6410" s="32">
        <f t="shared" si="138"/>
        <v>45558.958333317794</v>
      </c>
      <c r="AJ6410" s="33">
        <v>102.67</v>
      </c>
      <c r="AK6410" s="33">
        <f>MIN(CalcoliFV!$AN$7,CalcoliFV!$AO$7+MAX(0,180-AJ6410)+4)</f>
        <v>110</v>
      </c>
    </row>
    <row r="6411" spans="35:37" x14ac:dyDescent="0.3">
      <c r="AI6411" s="32">
        <f t="shared" si="138"/>
        <v>45558.999999984459</v>
      </c>
      <c r="AJ6411" s="33">
        <v>96.53</v>
      </c>
      <c r="AK6411" s="33">
        <f>MIN(CalcoliFV!$AN$7,CalcoliFV!$AO$7+MAX(0,180-AJ6411)+4)</f>
        <v>110</v>
      </c>
    </row>
    <row r="6412" spans="35:37" x14ac:dyDescent="0.3">
      <c r="AI6412" s="32">
        <f t="shared" si="138"/>
        <v>45559.041666651123</v>
      </c>
      <c r="AJ6412" s="33">
        <v>90.66</v>
      </c>
      <c r="AK6412" s="33">
        <f>MIN(CalcoliFV!$AN$7,CalcoliFV!$AO$7+MAX(0,180-AJ6412)+4)</f>
        <v>110</v>
      </c>
    </row>
    <row r="6413" spans="35:37" x14ac:dyDescent="0.3">
      <c r="AI6413" s="32">
        <f t="shared" si="138"/>
        <v>45559.083333317787</v>
      </c>
      <c r="AJ6413" s="33">
        <v>88.48</v>
      </c>
      <c r="AK6413" s="33">
        <f>MIN(CalcoliFV!$AN$7,CalcoliFV!$AO$7+MAX(0,180-AJ6413)+4)</f>
        <v>110</v>
      </c>
    </row>
    <row r="6414" spans="35:37" x14ac:dyDescent="0.3">
      <c r="AI6414" s="32">
        <f t="shared" si="138"/>
        <v>45559.124999984451</v>
      </c>
      <c r="AJ6414" s="33">
        <v>86.73</v>
      </c>
      <c r="AK6414" s="33">
        <f>MIN(CalcoliFV!$AN$7,CalcoliFV!$AO$7+MAX(0,180-AJ6414)+4)</f>
        <v>110</v>
      </c>
    </row>
    <row r="6415" spans="35:37" x14ac:dyDescent="0.3">
      <c r="AI6415" s="32">
        <f t="shared" si="138"/>
        <v>45559.166666651116</v>
      </c>
      <c r="AJ6415" s="33">
        <v>85.17</v>
      </c>
      <c r="AK6415" s="33">
        <f>MIN(CalcoliFV!$AN$7,CalcoliFV!$AO$7+MAX(0,180-AJ6415)+4)</f>
        <v>110</v>
      </c>
    </row>
    <row r="6416" spans="35:37" x14ac:dyDescent="0.3">
      <c r="AI6416" s="32">
        <f t="shared" si="138"/>
        <v>45559.20833331778</v>
      </c>
      <c r="AJ6416" s="33">
        <v>88.94</v>
      </c>
      <c r="AK6416" s="33">
        <f>MIN(CalcoliFV!$AN$7,CalcoliFV!$AO$7+MAX(0,180-AJ6416)+4)</f>
        <v>110</v>
      </c>
    </row>
    <row r="6417" spans="35:37" x14ac:dyDescent="0.3">
      <c r="AI6417" s="32">
        <f t="shared" si="138"/>
        <v>45559.249999984444</v>
      </c>
      <c r="AJ6417" s="33">
        <v>108.76463</v>
      </c>
      <c r="AK6417" s="33">
        <f>MIN(CalcoliFV!$AN$7,CalcoliFV!$AO$7+MAX(0,180-AJ6417)+4)</f>
        <v>110</v>
      </c>
    </row>
    <row r="6418" spans="35:37" x14ac:dyDescent="0.3">
      <c r="AI6418" s="32">
        <f t="shared" si="138"/>
        <v>45559.291666651108</v>
      </c>
      <c r="AJ6418" s="33">
        <v>135.75998999999999</v>
      </c>
      <c r="AK6418" s="33">
        <f>MIN(CalcoliFV!$AN$7,CalcoliFV!$AO$7+MAX(0,180-AJ6418)+4)</f>
        <v>110</v>
      </c>
    </row>
    <row r="6419" spans="35:37" x14ac:dyDescent="0.3">
      <c r="AI6419" s="32">
        <f t="shared" si="138"/>
        <v>45559.333333317772</v>
      </c>
      <c r="AJ6419" s="33">
        <v>141.55000000000001</v>
      </c>
      <c r="AK6419" s="33">
        <f>MIN(CalcoliFV!$AN$7,CalcoliFV!$AO$7+MAX(0,180-AJ6419)+4)</f>
        <v>110</v>
      </c>
    </row>
    <row r="6420" spans="35:37" x14ac:dyDescent="0.3">
      <c r="AI6420" s="32">
        <f t="shared" si="138"/>
        <v>45559.374999984437</v>
      </c>
      <c r="AJ6420" s="33">
        <v>115</v>
      </c>
      <c r="AK6420" s="33">
        <f>MIN(CalcoliFV!$AN$7,CalcoliFV!$AO$7+MAX(0,180-AJ6420)+4)</f>
        <v>110</v>
      </c>
    </row>
    <row r="6421" spans="35:37" x14ac:dyDescent="0.3">
      <c r="AI6421" s="32">
        <f t="shared" si="138"/>
        <v>45559.416666651101</v>
      </c>
      <c r="AJ6421" s="33">
        <v>103.94</v>
      </c>
      <c r="AK6421" s="33">
        <f>MIN(CalcoliFV!$AN$7,CalcoliFV!$AO$7+MAX(0,180-AJ6421)+4)</f>
        <v>110</v>
      </c>
    </row>
    <row r="6422" spans="35:37" x14ac:dyDescent="0.3">
      <c r="AI6422" s="32">
        <f t="shared" si="138"/>
        <v>45559.458333317765</v>
      </c>
      <c r="AJ6422" s="33">
        <v>97.91</v>
      </c>
      <c r="AK6422" s="33">
        <f>MIN(CalcoliFV!$AN$7,CalcoliFV!$AO$7+MAX(0,180-AJ6422)+4)</f>
        <v>110</v>
      </c>
    </row>
    <row r="6423" spans="35:37" x14ac:dyDescent="0.3">
      <c r="AI6423" s="32">
        <f t="shared" si="138"/>
        <v>45559.499999984429</v>
      </c>
      <c r="AJ6423" s="33">
        <v>92</v>
      </c>
      <c r="AK6423" s="33">
        <f>MIN(CalcoliFV!$AN$7,CalcoliFV!$AO$7+MAX(0,180-AJ6423)+4)</f>
        <v>110</v>
      </c>
    </row>
    <row r="6424" spans="35:37" x14ac:dyDescent="0.3">
      <c r="AI6424" s="32">
        <f t="shared" si="138"/>
        <v>45559.541666651094</v>
      </c>
      <c r="AJ6424" s="33">
        <v>88</v>
      </c>
      <c r="AK6424" s="33">
        <f>MIN(CalcoliFV!$AN$7,CalcoliFV!$AO$7+MAX(0,180-AJ6424)+4)</f>
        <v>110</v>
      </c>
    </row>
    <row r="6425" spans="35:37" x14ac:dyDescent="0.3">
      <c r="AI6425" s="32">
        <f t="shared" si="138"/>
        <v>45559.583333317758</v>
      </c>
      <c r="AJ6425" s="33">
        <v>94</v>
      </c>
      <c r="AK6425" s="33">
        <f>MIN(CalcoliFV!$AN$7,CalcoliFV!$AO$7+MAX(0,180-AJ6425)+4)</f>
        <v>110</v>
      </c>
    </row>
    <row r="6426" spans="35:37" x14ac:dyDescent="0.3">
      <c r="AI6426" s="32">
        <f t="shared" si="138"/>
        <v>45559.624999984422</v>
      </c>
      <c r="AJ6426" s="33">
        <v>98.46</v>
      </c>
      <c r="AK6426" s="33">
        <f>MIN(CalcoliFV!$AN$7,CalcoliFV!$AO$7+MAX(0,180-AJ6426)+4)</f>
        <v>110</v>
      </c>
    </row>
    <row r="6427" spans="35:37" x14ac:dyDescent="0.3">
      <c r="AI6427" s="32">
        <f t="shared" si="138"/>
        <v>45559.666666651086</v>
      </c>
      <c r="AJ6427" s="33">
        <v>102.5</v>
      </c>
      <c r="AK6427" s="33">
        <f>MIN(CalcoliFV!$AN$7,CalcoliFV!$AO$7+MAX(0,180-AJ6427)+4)</f>
        <v>110</v>
      </c>
    </row>
    <row r="6428" spans="35:37" x14ac:dyDescent="0.3">
      <c r="AI6428" s="32">
        <f t="shared" si="138"/>
        <v>45559.708333317751</v>
      </c>
      <c r="AJ6428" s="33">
        <v>110</v>
      </c>
      <c r="AK6428" s="33">
        <f>MIN(CalcoliFV!$AN$7,CalcoliFV!$AO$7+MAX(0,180-AJ6428)+4)</f>
        <v>110</v>
      </c>
    </row>
    <row r="6429" spans="35:37" x14ac:dyDescent="0.3">
      <c r="AI6429" s="32">
        <f t="shared" si="138"/>
        <v>45559.749999984415</v>
      </c>
      <c r="AJ6429" s="33">
        <v>126.36</v>
      </c>
      <c r="AK6429" s="33">
        <f>MIN(CalcoliFV!$AN$7,CalcoliFV!$AO$7+MAX(0,180-AJ6429)+4)</f>
        <v>110</v>
      </c>
    </row>
    <row r="6430" spans="35:37" x14ac:dyDescent="0.3">
      <c r="AI6430" s="32">
        <f t="shared" si="138"/>
        <v>45559.791666651079</v>
      </c>
      <c r="AJ6430" s="33">
        <v>155</v>
      </c>
      <c r="AK6430" s="33">
        <f>MIN(CalcoliFV!$AN$7,CalcoliFV!$AO$7+MAX(0,180-AJ6430)+4)</f>
        <v>99</v>
      </c>
    </row>
    <row r="6431" spans="35:37" x14ac:dyDescent="0.3">
      <c r="AI6431" s="32">
        <f t="shared" si="138"/>
        <v>45559.833333317743</v>
      </c>
      <c r="AJ6431" s="33">
        <v>137.17158000000001</v>
      </c>
      <c r="AK6431" s="33">
        <f>MIN(CalcoliFV!$AN$7,CalcoliFV!$AO$7+MAX(0,180-AJ6431)+4)</f>
        <v>110</v>
      </c>
    </row>
    <row r="6432" spans="35:37" x14ac:dyDescent="0.3">
      <c r="AI6432" s="32">
        <f t="shared" si="138"/>
        <v>45559.874999984408</v>
      </c>
      <c r="AJ6432" s="33">
        <v>109.31</v>
      </c>
      <c r="AK6432" s="33">
        <f>MIN(CalcoliFV!$AN$7,CalcoliFV!$AO$7+MAX(0,180-AJ6432)+4)</f>
        <v>110</v>
      </c>
    </row>
    <row r="6433" spans="35:37" x14ac:dyDescent="0.3">
      <c r="AI6433" s="32">
        <f t="shared" si="138"/>
        <v>45559.916666651072</v>
      </c>
      <c r="AJ6433" s="33">
        <v>100.81</v>
      </c>
      <c r="AK6433" s="33">
        <f>MIN(CalcoliFV!$AN$7,CalcoliFV!$AO$7+MAX(0,180-AJ6433)+4)</f>
        <v>110</v>
      </c>
    </row>
    <row r="6434" spans="35:37" x14ac:dyDescent="0.3">
      <c r="AI6434" s="32">
        <f t="shared" si="138"/>
        <v>45559.958333317736</v>
      </c>
      <c r="AJ6434" s="33">
        <v>99.4</v>
      </c>
      <c r="AK6434" s="33">
        <f>MIN(CalcoliFV!$AN$7,CalcoliFV!$AO$7+MAX(0,180-AJ6434)+4)</f>
        <v>110</v>
      </c>
    </row>
    <row r="6435" spans="35:37" x14ac:dyDescent="0.3">
      <c r="AI6435" s="32">
        <f t="shared" si="138"/>
        <v>45559.9999999844</v>
      </c>
      <c r="AJ6435" s="33">
        <v>102.37</v>
      </c>
      <c r="AK6435" s="33">
        <f>MIN(CalcoliFV!$AN$7,CalcoliFV!$AO$7+MAX(0,180-AJ6435)+4)</f>
        <v>110</v>
      </c>
    </row>
    <row r="6436" spans="35:37" x14ac:dyDescent="0.3">
      <c r="AI6436" s="32">
        <f t="shared" si="138"/>
        <v>45560.041666651065</v>
      </c>
      <c r="AJ6436" s="33">
        <v>102.04</v>
      </c>
      <c r="AK6436" s="33">
        <f>MIN(CalcoliFV!$AN$7,CalcoliFV!$AO$7+MAX(0,180-AJ6436)+4)</f>
        <v>110</v>
      </c>
    </row>
    <row r="6437" spans="35:37" x14ac:dyDescent="0.3">
      <c r="AI6437" s="32">
        <f t="shared" si="138"/>
        <v>45560.083333317729</v>
      </c>
      <c r="AJ6437" s="33">
        <v>99.64</v>
      </c>
      <c r="AK6437" s="33">
        <f>MIN(CalcoliFV!$AN$7,CalcoliFV!$AO$7+MAX(0,180-AJ6437)+4)</f>
        <v>110</v>
      </c>
    </row>
    <row r="6438" spans="35:37" x14ac:dyDescent="0.3">
      <c r="AI6438" s="32">
        <f t="shared" si="138"/>
        <v>45560.124999984393</v>
      </c>
      <c r="AJ6438" s="33">
        <v>96.37</v>
      </c>
      <c r="AK6438" s="33">
        <f>MIN(CalcoliFV!$AN$7,CalcoliFV!$AO$7+MAX(0,180-AJ6438)+4)</f>
        <v>110</v>
      </c>
    </row>
    <row r="6439" spans="35:37" x14ac:dyDescent="0.3">
      <c r="AI6439" s="32">
        <f t="shared" si="138"/>
        <v>45560.166666651057</v>
      </c>
      <c r="AJ6439" s="33">
        <v>96.07</v>
      </c>
      <c r="AK6439" s="33">
        <f>MIN(CalcoliFV!$AN$7,CalcoliFV!$AO$7+MAX(0,180-AJ6439)+4)</f>
        <v>110</v>
      </c>
    </row>
    <row r="6440" spans="35:37" x14ac:dyDescent="0.3">
      <c r="AI6440" s="32">
        <f t="shared" si="138"/>
        <v>45560.208333317722</v>
      </c>
      <c r="AJ6440" s="33">
        <v>102</v>
      </c>
      <c r="AK6440" s="33">
        <f>MIN(CalcoliFV!$AN$7,CalcoliFV!$AO$7+MAX(0,180-AJ6440)+4)</f>
        <v>110</v>
      </c>
    </row>
    <row r="6441" spans="35:37" x14ac:dyDescent="0.3">
      <c r="AI6441" s="32">
        <f t="shared" si="138"/>
        <v>45560.249999984386</v>
      </c>
      <c r="AJ6441" s="33">
        <v>112.25</v>
      </c>
      <c r="AK6441" s="33">
        <f>MIN(CalcoliFV!$AN$7,CalcoliFV!$AO$7+MAX(0,180-AJ6441)+4)</f>
        <v>110</v>
      </c>
    </row>
    <row r="6442" spans="35:37" x14ac:dyDescent="0.3">
      <c r="AI6442" s="32">
        <f t="shared" si="138"/>
        <v>45560.29166665105</v>
      </c>
      <c r="AJ6442" s="33">
        <v>144.91768999999999</v>
      </c>
      <c r="AK6442" s="33">
        <f>MIN(CalcoliFV!$AN$7,CalcoliFV!$AO$7+MAX(0,180-AJ6442)+4)</f>
        <v>109.08231000000001</v>
      </c>
    </row>
    <row r="6443" spans="35:37" x14ac:dyDescent="0.3">
      <c r="AI6443" s="32">
        <f t="shared" si="138"/>
        <v>45560.333333317714</v>
      </c>
      <c r="AJ6443" s="33">
        <v>170</v>
      </c>
      <c r="AK6443" s="33">
        <f>MIN(CalcoliFV!$AN$7,CalcoliFV!$AO$7+MAX(0,180-AJ6443)+4)</f>
        <v>84</v>
      </c>
    </row>
    <row r="6444" spans="35:37" x14ac:dyDescent="0.3">
      <c r="AI6444" s="32">
        <f t="shared" si="138"/>
        <v>45560.374999984379</v>
      </c>
      <c r="AJ6444" s="33">
        <v>140.04</v>
      </c>
      <c r="AK6444" s="33">
        <f>MIN(CalcoliFV!$AN$7,CalcoliFV!$AO$7+MAX(0,180-AJ6444)+4)</f>
        <v>110</v>
      </c>
    </row>
    <row r="6445" spans="35:37" x14ac:dyDescent="0.3">
      <c r="AI6445" s="32">
        <f t="shared" si="138"/>
        <v>45560.416666651043</v>
      </c>
      <c r="AJ6445" s="33">
        <v>110</v>
      </c>
      <c r="AK6445" s="33">
        <f>MIN(CalcoliFV!$AN$7,CalcoliFV!$AO$7+MAX(0,180-AJ6445)+4)</f>
        <v>110</v>
      </c>
    </row>
    <row r="6446" spans="35:37" x14ac:dyDescent="0.3">
      <c r="AI6446" s="32">
        <f t="shared" si="138"/>
        <v>45560.458333317707</v>
      </c>
      <c r="AJ6446" s="33">
        <v>103.13</v>
      </c>
      <c r="AK6446" s="33">
        <f>MIN(CalcoliFV!$AN$7,CalcoliFV!$AO$7+MAX(0,180-AJ6446)+4)</f>
        <v>110</v>
      </c>
    </row>
    <row r="6447" spans="35:37" x14ac:dyDescent="0.3">
      <c r="AI6447" s="32">
        <f t="shared" si="138"/>
        <v>45560.499999984371</v>
      </c>
      <c r="AJ6447" s="33">
        <v>94.7</v>
      </c>
      <c r="AK6447" s="33">
        <f>MIN(CalcoliFV!$AN$7,CalcoliFV!$AO$7+MAX(0,180-AJ6447)+4)</f>
        <v>110</v>
      </c>
    </row>
    <row r="6448" spans="35:37" x14ac:dyDescent="0.3">
      <c r="AI6448" s="32">
        <f t="shared" si="138"/>
        <v>45560.541666651035</v>
      </c>
      <c r="AJ6448" s="33">
        <v>93.5</v>
      </c>
      <c r="AK6448" s="33">
        <f>MIN(CalcoliFV!$AN$7,CalcoliFV!$AO$7+MAX(0,180-AJ6448)+4)</f>
        <v>110</v>
      </c>
    </row>
    <row r="6449" spans="35:37" x14ac:dyDescent="0.3">
      <c r="AI6449" s="32">
        <f t="shared" si="138"/>
        <v>45560.5833333177</v>
      </c>
      <c r="AJ6449" s="33">
        <v>94.7</v>
      </c>
      <c r="AK6449" s="33">
        <f>MIN(CalcoliFV!$AN$7,CalcoliFV!$AO$7+MAX(0,180-AJ6449)+4)</f>
        <v>110</v>
      </c>
    </row>
    <row r="6450" spans="35:37" x14ac:dyDescent="0.3">
      <c r="AI6450" s="32">
        <f t="shared" si="138"/>
        <v>45560.624999984364</v>
      </c>
      <c r="AJ6450" s="33">
        <v>100</v>
      </c>
      <c r="AK6450" s="33">
        <f>MIN(CalcoliFV!$AN$7,CalcoliFV!$AO$7+MAX(0,180-AJ6450)+4)</f>
        <v>110</v>
      </c>
    </row>
    <row r="6451" spans="35:37" x14ac:dyDescent="0.3">
      <c r="AI6451" s="32">
        <f t="shared" si="138"/>
        <v>45560.666666651028</v>
      </c>
      <c r="AJ6451" s="33">
        <v>106.24992</v>
      </c>
      <c r="AK6451" s="33">
        <f>MIN(CalcoliFV!$AN$7,CalcoliFV!$AO$7+MAX(0,180-AJ6451)+4)</f>
        <v>110</v>
      </c>
    </row>
    <row r="6452" spans="35:37" x14ac:dyDescent="0.3">
      <c r="AI6452" s="32">
        <f t="shared" si="138"/>
        <v>45560.708333317692</v>
      </c>
      <c r="AJ6452" s="33">
        <v>110</v>
      </c>
      <c r="AK6452" s="33">
        <f>MIN(CalcoliFV!$AN$7,CalcoliFV!$AO$7+MAX(0,180-AJ6452)+4)</f>
        <v>110</v>
      </c>
    </row>
    <row r="6453" spans="35:37" x14ac:dyDescent="0.3">
      <c r="AI6453" s="32">
        <f t="shared" si="138"/>
        <v>45560.749999984357</v>
      </c>
      <c r="AJ6453" s="33">
        <v>131.81228999999999</v>
      </c>
      <c r="AK6453" s="33">
        <f>MIN(CalcoliFV!$AN$7,CalcoliFV!$AO$7+MAX(0,180-AJ6453)+4)</f>
        <v>110</v>
      </c>
    </row>
    <row r="6454" spans="35:37" x14ac:dyDescent="0.3">
      <c r="AI6454" s="32">
        <f t="shared" si="138"/>
        <v>45560.791666651021</v>
      </c>
      <c r="AJ6454" s="33">
        <v>165</v>
      </c>
      <c r="AK6454" s="33">
        <f>MIN(CalcoliFV!$AN$7,CalcoliFV!$AO$7+MAX(0,180-AJ6454)+4)</f>
        <v>89</v>
      </c>
    </row>
    <row r="6455" spans="35:37" x14ac:dyDescent="0.3">
      <c r="AI6455" s="32">
        <f t="shared" si="138"/>
        <v>45560.833333317685</v>
      </c>
      <c r="AJ6455" s="33">
        <v>136.32</v>
      </c>
      <c r="AK6455" s="33">
        <f>MIN(CalcoliFV!$AN$7,CalcoliFV!$AO$7+MAX(0,180-AJ6455)+4)</f>
        <v>110</v>
      </c>
    </row>
    <row r="6456" spans="35:37" x14ac:dyDescent="0.3">
      <c r="AI6456" s="32">
        <f t="shared" si="138"/>
        <v>45560.874999984349</v>
      </c>
      <c r="AJ6456" s="33">
        <v>110</v>
      </c>
      <c r="AK6456" s="33">
        <f>MIN(CalcoliFV!$AN$7,CalcoliFV!$AO$7+MAX(0,180-AJ6456)+4)</f>
        <v>110</v>
      </c>
    </row>
    <row r="6457" spans="35:37" x14ac:dyDescent="0.3">
      <c r="AI6457" s="32">
        <f t="shared" si="138"/>
        <v>45560.916666651014</v>
      </c>
      <c r="AJ6457" s="33">
        <v>106.55</v>
      </c>
      <c r="AK6457" s="33">
        <f>MIN(CalcoliFV!$AN$7,CalcoliFV!$AO$7+MAX(0,180-AJ6457)+4)</f>
        <v>110</v>
      </c>
    </row>
    <row r="6458" spans="35:37" x14ac:dyDescent="0.3">
      <c r="AI6458" s="32">
        <f t="shared" si="138"/>
        <v>45560.958333317678</v>
      </c>
      <c r="AJ6458" s="33">
        <v>105</v>
      </c>
      <c r="AK6458" s="33">
        <f>MIN(CalcoliFV!$AN$7,CalcoliFV!$AO$7+MAX(0,180-AJ6458)+4)</f>
        <v>110</v>
      </c>
    </row>
    <row r="6459" spans="35:37" x14ac:dyDescent="0.3">
      <c r="AI6459" s="32">
        <f t="shared" si="138"/>
        <v>45560.999999984342</v>
      </c>
      <c r="AJ6459" s="33">
        <v>98.63</v>
      </c>
      <c r="AK6459" s="33">
        <f>MIN(CalcoliFV!$AN$7,CalcoliFV!$AO$7+MAX(0,180-AJ6459)+4)</f>
        <v>110</v>
      </c>
    </row>
    <row r="6460" spans="35:37" x14ac:dyDescent="0.3">
      <c r="AI6460" s="32">
        <f t="shared" si="138"/>
        <v>45561.041666651006</v>
      </c>
      <c r="AJ6460" s="33">
        <v>96.999380000000002</v>
      </c>
      <c r="AK6460" s="33">
        <f>MIN(CalcoliFV!$AN$7,CalcoliFV!$AO$7+MAX(0,180-AJ6460)+4)</f>
        <v>110</v>
      </c>
    </row>
    <row r="6461" spans="35:37" x14ac:dyDescent="0.3">
      <c r="AI6461" s="32">
        <f t="shared" si="138"/>
        <v>45561.083333317671</v>
      </c>
      <c r="AJ6461" s="33">
        <v>94.323220000000006</v>
      </c>
      <c r="AK6461" s="33">
        <f>MIN(CalcoliFV!$AN$7,CalcoliFV!$AO$7+MAX(0,180-AJ6461)+4)</f>
        <v>110</v>
      </c>
    </row>
    <row r="6462" spans="35:37" x14ac:dyDescent="0.3">
      <c r="AI6462" s="32">
        <f t="shared" si="138"/>
        <v>45561.124999984335</v>
      </c>
      <c r="AJ6462" s="33">
        <v>92.6</v>
      </c>
      <c r="AK6462" s="33">
        <f>MIN(CalcoliFV!$AN$7,CalcoliFV!$AO$7+MAX(0,180-AJ6462)+4)</f>
        <v>110</v>
      </c>
    </row>
    <row r="6463" spans="35:37" x14ac:dyDescent="0.3">
      <c r="AI6463" s="32">
        <f t="shared" si="138"/>
        <v>45561.166666650999</v>
      </c>
      <c r="AJ6463" s="33">
        <v>92.322770000000006</v>
      </c>
      <c r="AK6463" s="33">
        <f>MIN(CalcoliFV!$AN$7,CalcoliFV!$AO$7+MAX(0,180-AJ6463)+4)</f>
        <v>110</v>
      </c>
    </row>
    <row r="6464" spans="35:37" x14ac:dyDescent="0.3">
      <c r="AI6464" s="32">
        <f t="shared" si="138"/>
        <v>45561.208333317663</v>
      </c>
      <c r="AJ6464" s="33">
        <v>96.75</v>
      </c>
      <c r="AK6464" s="33">
        <f>MIN(CalcoliFV!$AN$7,CalcoliFV!$AO$7+MAX(0,180-AJ6464)+4)</f>
        <v>110</v>
      </c>
    </row>
    <row r="6465" spans="35:37" x14ac:dyDescent="0.3">
      <c r="AI6465" s="32">
        <f t="shared" si="138"/>
        <v>45561.249999984328</v>
      </c>
      <c r="AJ6465" s="33">
        <v>111.21</v>
      </c>
      <c r="AK6465" s="33">
        <f>MIN(CalcoliFV!$AN$7,CalcoliFV!$AO$7+MAX(0,180-AJ6465)+4)</f>
        <v>110</v>
      </c>
    </row>
    <row r="6466" spans="35:37" x14ac:dyDescent="0.3">
      <c r="AI6466" s="32">
        <f t="shared" si="138"/>
        <v>45561.291666650992</v>
      </c>
      <c r="AJ6466" s="33">
        <v>130</v>
      </c>
      <c r="AK6466" s="33">
        <f>MIN(CalcoliFV!$AN$7,CalcoliFV!$AO$7+MAX(0,180-AJ6466)+4)</f>
        <v>110</v>
      </c>
    </row>
    <row r="6467" spans="35:37" x14ac:dyDescent="0.3">
      <c r="AI6467" s="32">
        <f t="shared" si="138"/>
        <v>45561.333333317656</v>
      </c>
      <c r="AJ6467" s="33">
        <v>139.36000000000001</v>
      </c>
      <c r="AK6467" s="33">
        <f>MIN(CalcoliFV!$AN$7,CalcoliFV!$AO$7+MAX(0,180-AJ6467)+4)</f>
        <v>110</v>
      </c>
    </row>
    <row r="6468" spans="35:37" x14ac:dyDescent="0.3">
      <c r="AI6468" s="32">
        <f t="shared" si="138"/>
        <v>45561.37499998432</v>
      </c>
      <c r="AJ6468" s="33">
        <v>123.18</v>
      </c>
      <c r="AK6468" s="33">
        <f>MIN(CalcoliFV!$AN$7,CalcoliFV!$AO$7+MAX(0,180-AJ6468)+4)</f>
        <v>110</v>
      </c>
    </row>
    <row r="6469" spans="35:37" x14ac:dyDescent="0.3">
      <c r="AI6469" s="32">
        <f t="shared" ref="AI6469:AI6532" si="139">AI6468+1/24</f>
        <v>45561.416666650985</v>
      </c>
      <c r="AJ6469" s="33">
        <v>110</v>
      </c>
      <c r="AK6469" s="33">
        <f>MIN(CalcoliFV!$AN$7,CalcoliFV!$AO$7+MAX(0,180-AJ6469)+4)</f>
        <v>110</v>
      </c>
    </row>
    <row r="6470" spans="35:37" x14ac:dyDescent="0.3">
      <c r="AI6470" s="32">
        <f t="shared" si="139"/>
        <v>45561.458333317649</v>
      </c>
      <c r="AJ6470" s="33">
        <v>102.88</v>
      </c>
      <c r="AK6470" s="33">
        <f>MIN(CalcoliFV!$AN$7,CalcoliFV!$AO$7+MAX(0,180-AJ6470)+4)</f>
        <v>110</v>
      </c>
    </row>
    <row r="6471" spans="35:37" x14ac:dyDescent="0.3">
      <c r="AI6471" s="32">
        <f t="shared" si="139"/>
        <v>45561.499999984313</v>
      </c>
      <c r="AJ6471" s="33">
        <v>92.6</v>
      </c>
      <c r="AK6471" s="33">
        <f>MIN(CalcoliFV!$AN$7,CalcoliFV!$AO$7+MAX(0,180-AJ6471)+4)</f>
        <v>110</v>
      </c>
    </row>
    <row r="6472" spans="35:37" x14ac:dyDescent="0.3">
      <c r="AI6472" s="32">
        <f t="shared" si="139"/>
        <v>45561.541666650977</v>
      </c>
      <c r="AJ6472" s="33">
        <v>80</v>
      </c>
      <c r="AK6472" s="33">
        <f>MIN(CalcoliFV!$AN$7,CalcoliFV!$AO$7+MAX(0,180-AJ6472)+4)</f>
        <v>110</v>
      </c>
    </row>
    <row r="6473" spans="35:37" x14ac:dyDescent="0.3">
      <c r="AI6473" s="32">
        <f t="shared" si="139"/>
        <v>45561.583333317642</v>
      </c>
      <c r="AJ6473" s="33">
        <v>81</v>
      </c>
      <c r="AK6473" s="33">
        <f>MIN(CalcoliFV!$AN$7,CalcoliFV!$AO$7+MAX(0,180-AJ6473)+4)</f>
        <v>110</v>
      </c>
    </row>
    <row r="6474" spans="35:37" x14ac:dyDescent="0.3">
      <c r="AI6474" s="32">
        <f t="shared" si="139"/>
        <v>45561.624999984306</v>
      </c>
      <c r="AJ6474" s="33">
        <v>86</v>
      </c>
      <c r="AK6474" s="33">
        <f>MIN(CalcoliFV!$AN$7,CalcoliFV!$AO$7+MAX(0,180-AJ6474)+4)</f>
        <v>110</v>
      </c>
    </row>
    <row r="6475" spans="35:37" x14ac:dyDescent="0.3">
      <c r="AI6475" s="32">
        <f t="shared" si="139"/>
        <v>45561.66666665097</v>
      </c>
      <c r="AJ6475" s="33">
        <v>104.17796</v>
      </c>
      <c r="AK6475" s="33">
        <f>MIN(CalcoliFV!$AN$7,CalcoliFV!$AO$7+MAX(0,180-AJ6475)+4)</f>
        <v>110</v>
      </c>
    </row>
    <row r="6476" spans="35:37" x14ac:dyDescent="0.3">
      <c r="AI6476" s="32">
        <f t="shared" si="139"/>
        <v>45561.708333317634</v>
      </c>
      <c r="AJ6476" s="33">
        <v>110.4</v>
      </c>
      <c r="AK6476" s="33">
        <f>MIN(CalcoliFV!$AN$7,CalcoliFV!$AO$7+MAX(0,180-AJ6476)+4)</f>
        <v>110</v>
      </c>
    </row>
    <row r="6477" spans="35:37" x14ac:dyDescent="0.3">
      <c r="AI6477" s="32">
        <f t="shared" si="139"/>
        <v>45561.749999984298</v>
      </c>
      <c r="AJ6477" s="33">
        <v>125.4</v>
      </c>
      <c r="AK6477" s="33">
        <f>MIN(CalcoliFV!$AN$7,CalcoliFV!$AO$7+MAX(0,180-AJ6477)+4)</f>
        <v>110</v>
      </c>
    </row>
    <row r="6478" spans="35:37" x14ac:dyDescent="0.3">
      <c r="AI6478" s="32">
        <f t="shared" si="139"/>
        <v>45561.791666650963</v>
      </c>
      <c r="AJ6478" s="33">
        <v>147.9</v>
      </c>
      <c r="AK6478" s="33">
        <f>MIN(CalcoliFV!$AN$7,CalcoliFV!$AO$7+MAX(0,180-AJ6478)+4)</f>
        <v>106.1</v>
      </c>
    </row>
    <row r="6479" spans="35:37" x14ac:dyDescent="0.3">
      <c r="AI6479" s="32">
        <f t="shared" si="139"/>
        <v>45561.833333317627</v>
      </c>
      <c r="AJ6479" s="33">
        <v>127.53</v>
      </c>
      <c r="AK6479" s="33">
        <f>MIN(CalcoliFV!$AN$7,CalcoliFV!$AO$7+MAX(0,180-AJ6479)+4)</f>
        <v>110</v>
      </c>
    </row>
    <row r="6480" spans="35:37" x14ac:dyDescent="0.3">
      <c r="AI6480" s="32">
        <f t="shared" si="139"/>
        <v>45561.874999984291</v>
      </c>
      <c r="AJ6480" s="33">
        <v>109.92</v>
      </c>
      <c r="AK6480" s="33">
        <f>MIN(CalcoliFV!$AN$7,CalcoliFV!$AO$7+MAX(0,180-AJ6480)+4)</f>
        <v>110</v>
      </c>
    </row>
    <row r="6481" spans="35:37" x14ac:dyDescent="0.3">
      <c r="AI6481" s="32">
        <f t="shared" si="139"/>
        <v>45561.916666650955</v>
      </c>
      <c r="AJ6481" s="33">
        <v>104.3</v>
      </c>
      <c r="AK6481" s="33">
        <f>MIN(CalcoliFV!$AN$7,CalcoliFV!$AO$7+MAX(0,180-AJ6481)+4)</f>
        <v>110</v>
      </c>
    </row>
    <row r="6482" spans="35:37" x14ac:dyDescent="0.3">
      <c r="AI6482" s="32">
        <f t="shared" si="139"/>
        <v>45561.95833331762</v>
      </c>
      <c r="AJ6482" s="33">
        <v>108</v>
      </c>
      <c r="AK6482" s="33">
        <f>MIN(CalcoliFV!$AN$7,CalcoliFV!$AO$7+MAX(0,180-AJ6482)+4)</f>
        <v>110</v>
      </c>
    </row>
    <row r="6483" spans="35:37" x14ac:dyDescent="0.3">
      <c r="AI6483" s="32">
        <f t="shared" si="139"/>
        <v>45561.999999984284</v>
      </c>
      <c r="AJ6483" s="33">
        <v>98.72</v>
      </c>
      <c r="AK6483" s="33">
        <f>MIN(CalcoliFV!$AN$7,CalcoliFV!$AO$7+MAX(0,180-AJ6483)+4)</f>
        <v>110</v>
      </c>
    </row>
    <row r="6484" spans="35:37" x14ac:dyDescent="0.3">
      <c r="AI6484" s="32">
        <f t="shared" si="139"/>
        <v>45562.041666650948</v>
      </c>
      <c r="AJ6484" s="33">
        <v>96.081850000000003</v>
      </c>
      <c r="AK6484" s="33">
        <f>MIN(CalcoliFV!$AN$7,CalcoliFV!$AO$7+MAX(0,180-AJ6484)+4)</f>
        <v>110</v>
      </c>
    </row>
    <row r="6485" spans="35:37" x14ac:dyDescent="0.3">
      <c r="AI6485" s="32">
        <f t="shared" si="139"/>
        <v>45562.083333317612</v>
      </c>
      <c r="AJ6485" s="33">
        <v>95</v>
      </c>
      <c r="AK6485" s="33">
        <f>MIN(CalcoliFV!$AN$7,CalcoliFV!$AO$7+MAX(0,180-AJ6485)+4)</f>
        <v>110</v>
      </c>
    </row>
    <row r="6486" spans="35:37" x14ac:dyDescent="0.3">
      <c r="AI6486" s="32">
        <f t="shared" si="139"/>
        <v>45562.124999984277</v>
      </c>
      <c r="AJ6486" s="33">
        <v>95</v>
      </c>
      <c r="AK6486" s="33">
        <f>MIN(CalcoliFV!$AN$7,CalcoliFV!$AO$7+MAX(0,180-AJ6486)+4)</f>
        <v>110</v>
      </c>
    </row>
    <row r="6487" spans="35:37" x14ac:dyDescent="0.3">
      <c r="AI6487" s="32">
        <f t="shared" si="139"/>
        <v>45562.166666650941</v>
      </c>
      <c r="AJ6487" s="33">
        <v>95.2</v>
      </c>
      <c r="AK6487" s="33">
        <f>MIN(CalcoliFV!$AN$7,CalcoliFV!$AO$7+MAX(0,180-AJ6487)+4)</f>
        <v>110</v>
      </c>
    </row>
    <row r="6488" spans="35:37" x14ac:dyDescent="0.3">
      <c r="AI6488" s="32">
        <f t="shared" si="139"/>
        <v>45562.208333317605</v>
      </c>
      <c r="AJ6488" s="33">
        <v>103.5</v>
      </c>
      <c r="AK6488" s="33">
        <f>MIN(CalcoliFV!$AN$7,CalcoliFV!$AO$7+MAX(0,180-AJ6488)+4)</f>
        <v>110</v>
      </c>
    </row>
    <row r="6489" spans="35:37" x14ac:dyDescent="0.3">
      <c r="AI6489" s="32">
        <f t="shared" si="139"/>
        <v>45562.249999984269</v>
      </c>
      <c r="AJ6489" s="33">
        <v>110</v>
      </c>
      <c r="AK6489" s="33">
        <f>MIN(CalcoliFV!$AN$7,CalcoliFV!$AO$7+MAX(0,180-AJ6489)+4)</f>
        <v>110</v>
      </c>
    </row>
    <row r="6490" spans="35:37" x14ac:dyDescent="0.3">
      <c r="AI6490" s="32">
        <f t="shared" si="139"/>
        <v>45562.291666650934</v>
      </c>
      <c r="AJ6490" s="33">
        <v>135.07</v>
      </c>
      <c r="AK6490" s="33">
        <f>MIN(CalcoliFV!$AN$7,CalcoliFV!$AO$7+MAX(0,180-AJ6490)+4)</f>
        <v>110</v>
      </c>
    </row>
    <row r="6491" spans="35:37" x14ac:dyDescent="0.3">
      <c r="AI6491" s="32">
        <f t="shared" si="139"/>
        <v>45562.333333317598</v>
      </c>
      <c r="AJ6491" s="33">
        <v>137.30000000000001</v>
      </c>
      <c r="AK6491" s="33">
        <f>MIN(CalcoliFV!$AN$7,CalcoliFV!$AO$7+MAX(0,180-AJ6491)+4)</f>
        <v>110</v>
      </c>
    </row>
    <row r="6492" spans="35:37" x14ac:dyDescent="0.3">
      <c r="AI6492" s="32">
        <f t="shared" si="139"/>
        <v>45562.374999984262</v>
      </c>
      <c r="AJ6492" s="33">
        <v>130.07</v>
      </c>
      <c r="AK6492" s="33">
        <f>MIN(CalcoliFV!$AN$7,CalcoliFV!$AO$7+MAX(0,180-AJ6492)+4)</f>
        <v>110</v>
      </c>
    </row>
    <row r="6493" spans="35:37" x14ac:dyDescent="0.3">
      <c r="AI6493" s="32">
        <f t="shared" si="139"/>
        <v>45562.416666650926</v>
      </c>
      <c r="AJ6493" s="33">
        <v>109.49</v>
      </c>
      <c r="AK6493" s="33">
        <f>MIN(CalcoliFV!$AN$7,CalcoliFV!$AO$7+MAX(0,180-AJ6493)+4)</f>
        <v>110</v>
      </c>
    </row>
    <row r="6494" spans="35:37" x14ac:dyDescent="0.3">
      <c r="AI6494" s="32">
        <f t="shared" si="139"/>
        <v>45562.458333317591</v>
      </c>
      <c r="AJ6494" s="33">
        <v>90</v>
      </c>
      <c r="AK6494" s="33">
        <f>MIN(CalcoliFV!$AN$7,CalcoliFV!$AO$7+MAX(0,180-AJ6494)+4)</f>
        <v>110</v>
      </c>
    </row>
    <row r="6495" spans="35:37" x14ac:dyDescent="0.3">
      <c r="AI6495" s="32">
        <f t="shared" si="139"/>
        <v>45562.499999984255</v>
      </c>
      <c r="AJ6495" s="33">
        <v>77.66</v>
      </c>
      <c r="AK6495" s="33">
        <f>MIN(CalcoliFV!$AN$7,CalcoliFV!$AO$7+MAX(0,180-AJ6495)+4)</f>
        <v>110</v>
      </c>
    </row>
    <row r="6496" spans="35:37" x14ac:dyDescent="0.3">
      <c r="AI6496" s="32">
        <f t="shared" si="139"/>
        <v>45562.541666650919</v>
      </c>
      <c r="AJ6496" s="33">
        <v>55</v>
      </c>
      <c r="AK6496" s="33">
        <f>MIN(CalcoliFV!$AN$7,CalcoliFV!$AO$7+MAX(0,180-AJ6496)+4)</f>
        <v>110</v>
      </c>
    </row>
    <row r="6497" spans="35:37" x14ac:dyDescent="0.3">
      <c r="AI6497" s="32">
        <f t="shared" si="139"/>
        <v>45562.583333317583</v>
      </c>
      <c r="AJ6497" s="33">
        <v>55</v>
      </c>
      <c r="AK6497" s="33">
        <f>MIN(CalcoliFV!$AN$7,CalcoliFV!$AO$7+MAX(0,180-AJ6497)+4)</f>
        <v>110</v>
      </c>
    </row>
    <row r="6498" spans="35:37" x14ac:dyDescent="0.3">
      <c r="AI6498" s="32">
        <f t="shared" si="139"/>
        <v>45562.624999984248</v>
      </c>
      <c r="AJ6498" s="33">
        <v>90</v>
      </c>
      <c r="AK6498" s="33">
        <f>MIN(CalcoliFV!$AN$7,CalcoliFV!$AO$7+MAX(0,180-AJ6498)+4)</f>
        <v>110</v>
      </c>
    </row>
    <row r="6499" spans="35:37" x14ac:dyDescent="0.3">
      <c r="AI6499" s="32">
        <f t="shared" si="139"/>
        <v>45562.666666650912</v>
      </c>
      <c r="AJ6499" s="33">
        <v>103</v>
      </c>
      <c r="AK6499" s="33">
        <f>MIN(CalcoliFV!$AN$7,CalcoliFV!$AO$7+MAX(0,180-AJ6499)+4)</f>
        <v>110</v>
      </c>
    </row>
    <row r="6500" spans="35:37" x14ac:dyDescent="0.3">
      <c r="AI6500" s="32">
        <f t="shared" si="139"/>
        <v>45562.708333317576</v>
      </c>
      <c r="AJ6500" s="33">
        <v>109.5436</v>
      </c>
      <c r="AK6500" s="33">
        <f>MIN(CalcoliFV!$AN$7,CalcoliFV!$AO$7+MAX(0,180-AJ6500)+4)</f>
        <v>110</v>
      </c>
    </row>
    <row r="6501" spans="35:37" x14ac:dyDescent="0.3">
      <c r="AI6501" s="32">
        <f t="shared" si="139"/>
        <v>45562.74999998424</v>
      </c>
      <c r="AJ6501" s="33">
        <v>128.69999999999999</v>
      </c>
      <c r="AK6501" s="33">
        <f>MIN(CalcoliFV!$AN$7,CalcoliFV!$AO$7+MAX(0,180-AJ6501)+4)</f>
        <v>110</v>
      </c>
    </row>
    <row r="6502" spans="35:37" x14ac:dyDescent="0.3">
      <c r="AI6502" s="32">
        <f t="shared" si="139"/>
        <v>45562.791666650905</v>
      </c>
      <c r="AJ6502" s="33">
        <v>151.87</v>
      </c>
      <c r="AK6502" s="33">
        <f>MIN(CalcoliFV!$AN$7,CalcoliFV!$AO$7+MAX(0,180-AJ6502)+4)</f>
        <v>102.13</v>
      </c>
    </row>
    <row r="6503" spans="35:37" x14ac:dyDescent="0.3">
      <c r="AI6503" s="32">
        <f t="shared" si="139"/>
        <v>45562.833333317569</v>
      </c>
      <c r="AJ6503" s="33">
        <v>130.07</v>
      </c>
      <c r="AK6503" s="33">
        <f>MIN(CalcoliFV!$AN$7,CalcoliFV!$AO$7+MAX(0,180-AJ6503)+4)</f>
        <v>110</v>
      </c>
    </row>
    <row r="6504" spans="35:37" x14ac:dyDescent="0.3">
      <c r="AI6504" s="32">
        <f t="shared" si="139"/>
        <v>45562.874999984233</v>
      </c>
      <c r="AJ6504" s="33">
        <v>111.41</v>
      </c>
      <c r="AK6504" s="33">
        <f>MIN(CalcoliFV!$AN$7,CalcoliFV!$AO$7+MAX(0,180-AJ6504)+4)</f>
        <v>110</v>
      </c>
    </row>
    <row r="6505" spans="35:37" x14ac:dyDescent="0.3">
      <c r="AI6505" s="32">
        <f t="shared" si="139"/>
        <v>45562.916666650897</v>
      </c>
      <c r="AJ6505" s="33">
        <v>108.2</v>
      </c>
      <c r="AK6505" s="33">
        <f>MIN(CalcoliFV!$AN$7,CalcoliFV!$AO$7+MAX(0,180-AJ6505)+4)</f>
        <v>110</v>
      </c>
    </row>
    <row r="6506" spans="35:37" x14ac:dyDescent="0.3">
      <c r="AI6506" s="32">
        <f t="shared" si="139"/>
        <v>45562.958333317561</v>
      </c>
      <c r="AJ6506" s="33">
        <v>110.26</v>
      </c>
      <c r="AK6506" s="33">
        <f>MIN(CalcoliFV!$AN$7,CalcoliFV!$AO$7+MAX(0,180-AJ6506)+4)</f>
        <v>110</v>
      </c>
    </row>
    <row r="6507" spans="35:37" x14ac:dyDescent="0.3">
      <c r="AI6507" s="32">
        <f t="shared" si="139"/>
        <v>45562.999999984226</v>
      </c>
      <c r="AJ6507" s="33">
        <v>110</v>
      </c>
      <c r="AK6507" s="33">
        <f>MIN(CalcoliFV!$AN$7,CalcoliFV!$AO$7+MAX(0,180-AJ6507)+4)</f>
        <v>110</v>
      </c>
    </row>
    <row r="6508" spans="35:37" x14ac:dyDescent="0.3">
      <c r="AI6508" s="32">
        <f t="shared" si="139"/>
        <v>45563.04166665089</v>
      </c>
      <c r="AJ6508" s="33">
        <v>108.14</v>
      </c>
      <c r="AK6508" s="33">
        <f>MIN(CalcoliFV!$AN$7,CalcoliFV!$AO$7+MAX(0,180-AJ6508)+4)</f>
        <v>110</v>
      </c>
    </row>
    <row r="6509" spans="35:37" x14ac:dyDescent="0.3">
      <c r="AI6509" s="32">
        <f t="shared" si="139"/>
        <v>45563.083333317554</v>
      </c>
      <c r="AJ6509" s="33">
        <v>106</v>
      </c>
      <c r="AK6509" s="33">
        <f>MIN(CalcoliFV!$AN$7,CalcoliFV!$AO$7+MAX(0,180-AJ6509)+4)</f>
        <v>110</v>
      </c>
    </row>
    <row r="6510" spans="35:37" x14ac:dyDescent="0.3">
      <c r="AI6510" s="32">
        <f t="shared" si="139"/>
        <v>45563.124999984218</v>
      </c>
      <c r="AJ6510" s="33">
        <v>105</v>
      </c>
      <c r="AK6510" s="33">
        <f>MIN(CalcoliFV!$AN$7,CalcoliFV!$AO$7+MAX(0,180-AJ6510)+4)</f>
        <v>110</v>
      </c>
    </row>
    <row r="6511" spans="35:37" x14ac:dyDescent="0.3">
      <c r="AI6511" s="32">
        <f t="shared" si="139"/>
        <v>45563.166666650883</v>
      </c>
      <c r="AJ6511" s="33">
        <v>105.1</v>
      </c>
      <c r="AK6511" s="33">
        <f>MIN(CalcoliFV!$AN$7,CalcoliFV!$AO$7+MAX(0,180-AJ6511)+4)</f>
        <v>110</v>
      </c>
    </row>
    <row r="6512" spans="35:37" x14ac:dyDescent="0.3">
      <c r="AI6512" s="32">
        <f t="shared" si="139"/>
        <v>45563.208333317547</v>
      </c>
      <c r="AJ6512" s="33">
        <v>104.82</v>
      </c>
      <c r="AK6512" s="33">
        <f>MIN(CalcoliFV!$AN$7,CalcoliFV!$AO$7+MAX(0,180-AJ6512)+4)</f>
        <v>110</v>
      </c>
    </row>
    <row r="6513" spans="35:37" x14ac:dyDescent="0.3">
      <c r="AI6513" s="32">
        <f t="shared" si="139"/>
        <v>45563.249999984211</v>
      </c>
      <c r="AJ6513" s="33">
        <v>110.93</v>
      </c>
      <c r="AK6513" s="33">
        <f>MIN(CalcoliFV!$AN$7,CalcoliFV!$AO$7+MAX(0,180-AJ6513)+4)</f>
        <v>110</v>
      </c>
    </row>
    <row r="6514" spans="35:37" x14ac:dyDescent="0.3">
      <c r="AI6514" s="32">
        <f t="shared" si="139"/>
        <v>45563.291666650875</v>
      </c>
      <c r="AJ6514" s="33">
        <v>119.02</v>
      </c>
      <c r="AK6514" s="33">
        <f>MIN(CalcoliFV!$AN$7,CalcoliFV!$AO$7+MAX(0,180-AJ6514)+4)</f>
        <v>110</v>
      </c>
    </row>
    <row r="6515" spans="35:37" x14ac:dyDescent="0.3">
      <c r="AI6515" s="32">
        <f t="shared" si="139"/>
        <v>45563.33333331754</v>
      </c>
      <c r="AJ6515" s="33">
        <v>123.67</v>
      </c>
      <c r="AK6515" s="33">
        <f>MIN(CalcoliFV!$AN$7,CalcoliFV!$AO$7+MAX(0,180-AJ6515)+4)</f>
        <v>110</v>
      </c>
    </row>
    <row r="6516" spans="35:37" x14ac:dyDescent="0.3">
      <c r="AI6516" s="32">
        <f t="shared" si="139"/>
        <v>45563.374999984204</v>
      </c>
      <c r="AJ6516" s="33">
        <v>105.1</v>
      </c>
      <c r="AK6516" s="33">
        <f>MIN(CalcoliFV!$AN$7,CalcoliFV!$AO$7+MAX(0,180-AJ6516)+4)</f>
        <v>110</v>
      </c>
    </row>
    <row r="6517" spans="35:37" x14ac:dyDescent="0.3">
      <c r="AI6517" s="32">
        <f t="shared" si="139"/>
        <v>45563.416666650868</v>
      </c>
      <c r="AJ6517" s="33">
        <v>90</v>
      </c>
      <c r="AK6517" s="33">
        <f>MIN(CalcoliFV!$AN$7,CalcoliFV!$AO$7+MAX(0,180-AJ6517)+4)</f>
        <v>110</v>
      </c>
    </row>
    <row r="6518" spans="35:37" x14ac:dyDescent="0.3">
      <c r="AI6518" s="32">
        <f t="shared" si="139"/>
        <v>45563.458333317532</v>
      </c>
      <c r="AJ6518" s="33">
        <v>81</v>
      </c>
      <c r="AK6518" s="33">
        <f>MIN(CalcoliFV!$AN$7,CalcoliFV!$AO$7+MAX(0,180-AJ6518)+4)</f>
        <v>110</v>
      </c>
    </row>
    <row r="6519" spans="35:37" x14ac:dyDescent="0.3">
      <c r="AI6519" s="32">
        <f t="shared" si="139"/>
        <v>45563.499999984197</v>
      </c>
      <c r="AJ6519" s="33">
        <v>75.540000000000006</v>
      </c>
      <c r="AK6519" s="33">
        <f>MIN(CalcoliFV!$AN$7,CalcoliFV!$AO$7+MAX(0,180-AJ6519)+4)</f>
        <v>110</v>
      </c>
    </row>
    <row r="6520" spans="35:37" x14ac:dyDescent="0.3">
      <c r="AI6520" s="32">
        <f t="shared" si="139"/>
        <v>45563.541666650861</v>
      </c>
      <c r="AJ6520" s="33">
        <v>59</v>
      </c>
      <c r="AK6520" s="33">
        <f>MIN(CalcoliFV!$AN$7,CalcoliFV!$AO$7+MAX(0,180-AJ6520)+4)</f>
        <v>110</v>
      </c>
    </row>
    <row r="6521" spans="35:37" x14ac:dyDescent="0.3">
      <c r="AI6521" s="32">
        <f t="shared" si="139"/>
        <v>45563.583333317525</v>
      </c>
      <c r="AJ6521" s="33">
        <v>45</v>
      </c>
      <c r="AK6521" s="33">
        <f>MIN(CalcoliFV!$AN$7,CalcoliFV!$AO$7+MAX(0,180-AJ6521)+4)</f>
        <v>110</v>
      </c>
    </row>
    <row r="6522" spans="35:37" x14ac:dyDescent="0.3">
      <c r="AI6522" s="32">
        <f t="shared" si="139"/>
        <v>45563.624999984189</v>
      </c>
      <c r="AJ6522" s="33">
        <v>75.639629999999997</v>
      </c>
      <c r="AK6522" s="33">
        <f>MIN(CalcoliFV!$AN$7,CalcoliFV!$AO$7+MAX(0,180-AJ6522)+4)</f>
        <v>110</v>
      </c>
    </row>
    <row r="6523" spans="35:37" x14ac:dyDescent="0.3">
      <c r="AI6523" s="32">
        <f t="shared" si="139"/>
        <v>45563.666666650854</v>
      </c>
      <c r="AJ6523" s="33">
        <v>85.8</v>
      </c>
      <c r="AK6523" s="33">
        <f>MIN(CalcoliFV!$AN$7,CalcoliFV!$AO$7+MAX(0,180-AJ6523)+4)</f>
        <v>110</v>
      </c>
    </row>
    <row r="6524" spans="35:37" x14ac:dyDescent="0.3">
      <c r="AI6524" s="32">
        <f t="shared" si="139"/>
        <v>45563.708333317518</v>
      </c>
      <c r="AJ6524" s="33">
        <v>105</v>
      </c>
      <c r="AK6524" s="33">
        <f>MIN(CalcoliFV!$AN$7,CalcoliFV!$AO$7+MAX(0,180-AJ6524)+4)</f>
        <v>110</v>
      </c>
    </row>
    <row r="6525" spans="35:37" x14ac:dyDescent="0.3">
      <c r="AI6525" s="32">
        <f t="shared" si="139"/>
        <v>45563.749999984182</v>
      </c>
      <c r="AJ6525" s="33">
        <v>118.91</v>
      </c>
      <c r="AK6525" s="33">
        <f>MIN(CalcoliFV!$AN$7,CalcoliFV!$AO$7+MAX(0,180-AJ6525)+4)</f>
        <v>110</v>
      </c>
    </row>
    <row r="6526" spans="35:37" x14ac:dyDescent="0.3">
      <c r="AI6526" s="32">
        <f t="shared" si="139"/>
        <v>45563.791666650846</v>
      </c>
      <c r="AJ6526" s="33">
        <v>139.15</v>
      </c>
      <c r="AK6526" s="33">
        <f>MIN(CalcoliFV!$AN$7,CalcoliFV!$AO$7+MAX(0,180-AJ6526)+4)</f>
        <v>110</v>
      </c>
    </row>
    <row r="6527" spans="35:37" x14ac:dyDescent="0.3">
      <c r="AI6527" s="32">
        <f t="shared" si="139"/>
        <v>45563.833333317511</v>
      </c>
      <c r="AJ6527" s="33">
        <v>134.66999999999999</v>
      </c>
      <c r="AK6527" s="33">
        <f>MIN(CalcoliFV!$AN$7,CalcoliFV!$AO$7+MAX(0,180-AJ6527)+4)</f>
        <v>110</v>
      </c>
    </row>
    <row r="6528" spans="35:37" x14ac:dyDescent="0.3">
      <c r="AI6528" s="32">
        <f t="shared" si="139"/>
        <v>45563.874999984175</v>
      </c>
      <c r="AJ6528" s="33">
        <v>110</v>
      </c>
      <c r="AK6528" s="33">
        <f>MIN(CalcoliFV!$AN$7,CalcoliFV!$AO$7+MAX(0,180-AJ6528)+4)</f>
        <v>110</v>
      </c>
    </row>
    <row r="6529" spans="35:37" x14ac:dyDescent="0.3">
      <c r="AI6529" s="32">
        <f t="shared" si="139"/>
        <v>45563.916666650839</v>
      </c>
      <c r="AJ6529" s="33">
        <v>105</v>
      </c>
      <c r="AK6529" s="33">
        <f>MIN(CalcoliFV!$AN$7,CalcoliFV!$AO$7+MAX(0,180-AJ6529)+4)</f>
        <v>110</v>
      </c>
    </row>
    <row r="6530" spans="35:37" x14ac:dyDescent="0.3">
      <c r="AI6530" s="32">
        <f t="shared" si="139"/>
        <v>45563.958333317503</v>
      </c>
      <c r="AJ6530" s="33">
        <v>103.32</v>
      </c>
      <c r="AK6530" s="33">
        <f>MIN(CalcoliFV!$AN$7,CalcoliFV!$AO$7+MAX(0,180-AJ6530)+4)</f>
        <v>110</v>
      </c>
    </row>
    <row r="6531" spans="35:37" x14ac:dyDescent="0.3">
      <c r="AI6531" s="32">
        <f t="shared" si="139"/>
        <v>45563.999999984168</v>
      </c>
      <c r="AJ6531" s="33">
        <v>101.08</v>
      </c>
      <c r="AK6531" s="33">
        <f>MIN(CalcoliFV!$AN$7,CalcoliFV!$AO$7+MAX(0,180-AJ6531)+4)</f>
        <v>110</v>
      </c>
    </row>
    <row r="6532" spans="35:37" x14ac:dyDescent="0.3">
      <c r="AI6532" s="32">
        <f t="shared" si="139"/>
        <v>45564.041666650832</v>
      </c>
      <c r="AJ6532" s="33">
        <v>101.57</v>
      </c>
      <c r="AK6532" s="33">
        <f>MIN(CalcoliFV!$AN$7,CalcoliFV!$AO$7+MAX(0,180-AJ6532)+4)</f>
        <v>110</v>
      </c>
    </row>
    <row r="6533" spans="35:37" x14ac:dyDescent="0.3">
      <c r="AI6533" s="32">
        <f t="shared" ref="AI6533:AI6596" si="140">AI6532+1/24</f>
        <v>45564.083333317496</v>
      </c>
      <c r="AJ6533" s="33">
        <v>101.74</v>
      </c>
      <c r="AK6533" s="33">
        <f>MIN(CalcoliFV!$AN$7,CalcoliFV!$AO$7+MAX(0,180-AJ6533)+4)</f>
        <v>110</v>
      </c>
    </row>
    <row r="6534" spans="35:37" x14ac:dyDescent="0.3">
      <c r="AI6534" s="32">
        <f t="shared" si="140"/>
        <v>45564.12499998416</v>
      </c>
      <c r="AJ6534" s="33">
        <v>101.81</v>
      </c>
      <c r="AK6534" s="33">
        <f>MIN(CalcoliFV!$AN$7,CalcoliFV!$AO$7+MAX(0,180-AJ6534)+4)</f>
        <v>110</v>
      </c>
    </row>
    <row r="6535" spans="35:37" x14ac:dyDescent="0.3">
      <c r="AI6535" s="32">
        <f t="shared" si="140"/>
        <v>45564.166666650824</v>
      </c>
      <c r="AJ6535" s="33">
        <v>101.08</v>
      </c>
      <c r="AK6535" s="33">
        <f>MIN(CalcoliFV!$AN$7,CalcoliFV!$AO$7+MAX(0,180-AJ6535)+4)</f>
        <v>110</v>
      </c>
    </row>
    <row r="6536" spans="35:37" x14ac:dyDescent="0.3">
      <c r="AI6536" s="32">
        <f t="shared" si="140"/>
        <v>45564.208333317489</v>
      </c>
      <c r="AJ6536" s="33">
        <v>101.81</v>
      </c>
      <c r="AK6536" s="33">
        <f>MIN(CalcoliFV!$AN$7,CalcoliFV!$AO$7+MAX(0,180-AJ6536)+4)</f>
        <v>110</v>
      </c>
    </row>
    <row r="6537" spans="35:37" x14ac:dyDescent="0.3">
      <c r="AI6537" s="32">
        <f t="shared" si="140"/>
        <v>45564.249999984153</v>
      </c>
      <c r="AJ6537" s="33">
        <v>105.1</v>
      </c>
      <c r="AK6537" s="33">
        <f>MIN(CalcoliFV!$AN$7,CalcoliFV!$AO$7+MAX(0,180-AJ6537)+4)</f>
        <v>110</v>
      </c>
    </row>
    <row r="6538" spans="35:37" x14ac:dyDescent="0.3">
      <c r="AI6538" s="32">
        <f t="shared" si="140"/>
        <v>45564.291666650817</v>
      </c>
      <c r="AJ6538" s="33">
        <v>105.1</v>
      </c>
      <c r="AK6538" s="33">
        <f>MIN(CalcoliFV!$AN$7,CalcoliFV!$AO$7+MAX(0,180-AJ6538)+4)</f>
        <v>110</v>
      </c>
    </row>
    <row r="6539" spans="35:37" x14ac:dyDescent="0.3">
      <c r="AI6539" s="32">
        <f t="shared" si="140"/>
        <v>45564.333333317481</v>
      </c>
      <c r="AJ6539" s="33">
        <v>103</v>
      </c>
      <c r="AK6539" s="33">
        <f>MIN(CalcoliFV!$AN$7,CalcoliFV!$AO$7+MAX(0,180-AJ6539)+4)</f>
        <v>110</v>
      </c>
    </row>
    <row r="6540" spans="35:37" x14ac:dyDescent="0.3">
      <c r="AI6540" s="32">
        <f t="shared" si="140"/>
        <v>45564.374999984146</v>
      </c>
      <c r="AJ6540" s="33">
        <v>46.13</v>
      </c>
      <c r="AK6540" s="33">
        <f>MIN(CalcoliFV!$AN$7,CalcoliFV!$AO$7+MAX(0,180-AJ6540)+4)</f>
        <v>110</v>
      </c>
    </row>
    <row r="6541" spans="35:37" x14ac:dyDescent="0.3">
      <c r="AI6541" s="32">
        <f t="shared" si="140"/>
        <v>45564.41666665081</v>
      </c>
      <c r="AJ6541" s="33">
        <v>7.61</v>
      </c>
      <c r="AK6541" s="33">
        <f>MIN(CalcoliFV!$AN$7,CalcoliFV!$AO$7+MAX(0,180-AJ6541)+4)</f>
        <v>110</v>
      </c>
    </row>
    <row r="6542" spans="35:37" x14ac:dyDescent="0.3">
      <c r="AI6542" s="32">
        <f t="shared" si="140"/>
        <v>45564.458333317474</v>
      </c>
      <c r="AJ6542" s="33">
        <v>0</v>
      </c>
      <c r="AK6542" s="33">
        <f>MIN(CalcoliFV!$AN$7,CalcoliFV!$AO$7+MAX(0,180-AJ6542)+4)</f>
        <v>110</v>
      </c>
    </row>
    <row r="6543" spans="35:37" x14ac:dyDescent="0.3">
      <c r="AI6543" s="32">
        <f t="shared" si="140"/>
        <v>45564.499999984138</v>
      </c>
      <c r="AJ6543" s="33">
        <v>9.1</v>
      </c>
      <c r="AK6543" s="33">
        <f>MIN(CalcoliFV!$AN$7,CalcoliFV!$AO$7+MAX(0,180-AJ6543)+4)</f>
        <v>110</v>
      </c>
    </row>
    <row r="6544" spans="35:37" x14ac:dyDescent="0.3">
      <c r="AI6544" s="32">
        <f t="shared" si="140"/>
        <v>45564.541666650803</v>
      </c>
      <c r="AJ6544" s="33">
        <v>1</v>
      </c>
      <c r="AK6544" s="33">
        <f>MIN(CalcoliFV!$AN$7,CalcoliFV!$AO$7+MAX(0,180-AJ6544)+4)</f>
        <v>110</v>
      </c>
    </row>
    <row r="6545" spans="35:37" x14ac:dyDescent="0.3">
      <c r="AI6545" s="32">
        <f t="shared" si="140"/>
        <v>45564.583333317467</v>
      </c>
      <c r="AJ6545" s="33">
        <v>0.01</v>
      </c>
      <c r="AK6545" s="33">
        <f>MIN(CalcoliFV!$AN$7,CalcoliFV!$AO$7+MAX(0,180-AJ6545)+4)</f>
        <v>110</v>
      </c>
    </row>
    <row r="6546" spans="35:37" x14ac:dyDescent="0.3">
      <c r="AI6546" s="32">
        <f t="shared" si="140"/>
        <v>45564.624999984131</v>
      </c>
      <c r="AJ6546" s="33">
        <v>0.04</v>
      </c>
      <c r="AK6546" s="33">
        <f>MIN(CalcoliFV!$AN$7,CalcoliFV!$AO$7+MAX(0,180-AJ6546)+4)</f>
        <v>110</v>
      </c>
    </row>
    <row r="6547" spans="35:37" x14ac:dyDescent="0.3">
      <c r="AI6547" s="32">
        <f t="shared" si="140"/>
        <v>45564.666666650795</v>
      </c>
      <c r="AJ6547" s="33">
        <v>30</v>
      </c>
      <c r="AK6547" s="33">
        <f>MIN(CalcoliFV!$AN$7,CalcoliFV!$AO$7+MAX(0,180-AJ6547)+4)</f>
        <v>110</v>
      </c>
    </row>
    <row r="6548" spans="35:37" x14ac:dyDescent="0.3">
      <c r="AI6548" s="32">
        <f t="shared" si="140"/>
        <v>45564.70833331746</v>
      </c>
      <c r="AJ6548" s="33">
        <v>85</v>
      </c>
      <c r="AK6548" s="33">
        <f>MIN(CalcoliFV!$AN$7,CalcoliFV!$AO$7+MAX(0,180-AJ6548)+4)</f>
        <v>110</v>
      </c>
    </row>
    <row r="6549" spans="35:37" x14ac:dyDescent="0.3">
      <c r="AI6549" s="32">
        <f t="shared" si="140"/>
        <v>45564.749999984124</v>
      </c>
      <c r="AJ6549" s="33">
        <v>114.62795</v>
      </c>
      <c r="AK6549" s="33">
        <f>MIN(CalcoliFV!$AN$7,CalcoliFV!$AO$7+MAX(0,180-AJ6549)+4)</f>
        <v>110</v>
      </c>
    </row>
    <row r="6550" spans="35:37" x14ac:dyDescent="0.3">
      <c r="AI6550" s="32">
        <f t="shared" si="140"/>
        <v>45564.791666650788</v>
      </c>
      <c r="AJ6550" s="33">
        <v>135.91</v>
      </c>
      <c r="AK6550" s="33">
        <f>MIN(CalcoliFV!$AN$7,CalcoliFV!$AO$7+MAX(0,180-AJ6550)+4)</f>
        <v>110</v>
      </c>
    </row>
    <row r="6551" spans="35:37" x14ac:dyDescent="0.3">
      <c r="AI6551" s="32">
        <f t="shared" si="140"/>
        <v>45564.833333317452</v>
      </c>
      <c r="AJ6551" s="33">
        <v>131.97999999999999</v>
      </c>
      <c r="AK6551" s="33">
        <f>MIN(CalcoliFV!$AN$7,CalcoliFV!$AO$7+MAX(0,180-AJ6551)+4)</f>
        <v>110</v>
      </c>
    </row>
    <row r="6552" spans="35:37" x14ac:dyDescent="0.3">
      <c r="AI6552" s="32">
        <f t="shared" si="140"/>
        <v>45564.874999984117</v>
      </c>
      <c r="AJ6552" s="33">
        <v>120</v>
      </c>
      <c r="AK6552" s="33">
        <f>MIN(CalcoliFV!$AN$7,CalcoliFV!$AO$7+MAX(0,180-AJ6552)+4)</f>
        <v>110</v>
      </c>
    </row>
    <row r="6553" spans="35:37" x14ac:dyDescent="0.3">
      <c r="AI6553" s="32">
        <f t="shared" si="140"/>
        <v>45564.916666650781</v>
      </c>
      <c r="AJ6553" s="33">
        <v>105.35</v>
      </c>
      <c r="AK6553" s="33">
        <f>MIN(CalcoliFV!$AN$7,CalcoliFV!$AO$7+MAX(0,180-AJ6553)+4)</f>
        <v>110</v>
      </c>
    </row>
    <row r="6554" spans="35:37" x14ac:dyDescent="0.3">
      <c r="AI6554" s="32">
        <f t="shared" si="140"/>
        <v>45564.958333317445</v>
      </c>
      <c r="AJ6554" s="33">
        <v>100.39</v>
      </c>
      <c r="AK6554" s="33">
        <f>MIN(CalcoliFV!$AN$7,CalcoliFV!$AO$7+MAX(0,180-AJ6554)+4)</f>
        <v>110</v>
      </c>
    </row>
    <row r="6555" spans="35:37" x14ac:dyDescent="0.3">
      <c r="AI6555" s="32">
        <f t="shared" si="140"/>
        <v>45564.999999984109</v>
      </c>
      <c r="AJ6555" s="33">
        <v>103.56</v>
      </c>
      <c r="AK6555" s="33">
        <f>MIN(CalcoliFV!$AN$7,CalcoliFV!$AO$7+MAX(0,180-AJ6555)+4)</f>
        <v>110</v>
      </c>
    </row>
    <row r="6556" spans="35:37" x14ac:dyDescent="0.3">
      <c r="AI6556" s="32">
        <f t="shared" si="140"/>
        <v>45565.041666650774</v>
      </c>
      <c r="AJ6556" s="33">
        <v>101.08</v>
      </c>
      <c r="AK6556" s="33">
        <f>MIN(CalcoliFV!$AN$7,CalcoliFV!$AO$7+MAX(0,180-AJ6556)+4)</f>
        <v>110</v>
      </c>
    </row>
    <row r="6557" spans="35:37" x14ac:dyDescent="0.3">
      <c r="AI6557" s="32">
        <f t="shared" si="140"/>
        <v>45565.083333317438</v>
      </c>
      <c r="AJ6557" s="33">
        <v>100</v>
      </c>
      <c r="AK6557" s="33">
        <f>MIN(CalcoliFV!$AN$7,CalcoliFV!$AO$7+MAX(0,180-AJ6557)+4)</f>
        <v>110</v>
      </c>
    </row>
    <row r="6558" spans="35:37" x14ac:dyDescent="0.3">
      <c r="AI6558" s="32">
        <f t="shared" si="140"/>
        <v>45565.124999984102</v>
      </c>
      <c r="AJ6558" s="33">
        <v>99.28</v>
      </c>
      <c r="AK6558" s="33">
        <f>MIN(CalcoliFV!$AN$7,CalcoliFV!$AO$7+MAX(0,180-AJ6558)+4)</f>
        <v>110</v>
      </c>
    </row>
    <row r="6559" spans="35:37" x14ac:dyDescent="0.3">
      <c r="AI6559" s="32">
        <f t="shared" si="140"/>
        <v>45565.166666650766</v>
      </c>
      <c r="AJ6559" s="33">
        <v>95.85</v>
      </c>
      <c r="AK6559" s="33">
        <f>MIN(CalcoliFV!$AN$7,CalcoliFV!$AO$7+MAX(0,180-AJ6559)+4)</f>
        <v>110</v>
      </c>
    </row>
    <row r="6560" spans="35:37" x14ac:dyDescent="0.3">
      <c r="AI6560" s="32">
        <f t="shared" si="140"/>
        <v>45565.208333317431</v>
      </c>
      <c r="AJ6560" s="33">
        <v>101.81</v>
      </c>
      <c r="AK6560" s="33">
        <f>MIN(CalcoliFV!$AN$7,CalcoliFV!$AO$7+MAX(0,180-AJ6560)+4)</f>
        <v>110</v>
      </c>
    </row>
    <row r="6561" spans="35:37" x14ac:dyDescent="0.3">
      <c r="AI6561" s="32">
        <f t="shared" si="140"/>
        <v>45565.249999984095</v>
      </c>
      <c r="AJ6561" s="33">
        <v>115</v>
      </c>
      <c r="AK6561" s="33">
        <f>MIN(CalcoliFV!$AN$7,CalcoliFV!$AO$7+MAX(0,180-AJ6561)+4)</f>
        <v>110</v>
      </c>
    </row>
    <row r="6562" spans="35:37" x14ac:dyDescent="0.3">
      <c r="AI6562" s="32">
        <f t="shared" si="140"/>
        <v>45565.291666650759</v>
      </c>
      <c r="AJ6562" s="33">
        <v>138.81929</v>
      </c>
      <c r="AK6562" s="33">
        <f>MIN(CalcoliFV!$AN$7,CalcoliFV!$AO$7+MAX(0,180-AJ6562)+4)</f>
        <v>110</v>
      </c>
    </row>
    <row r="6563" spans="35:37" x14ac:dyDescent="0.3">
      <c r="AI6563" s="32">
        <f t="shared" si="140"/>
        <v>45565.333333317423</v>
      </c>
      <c r="AJ6563" s="33">
        <v>144</v>
      </c>
      <c r="AK6563" s="33">
        <f>MIN(CalcoliFV!$AN$7,CalcoliFV!$AO$7+MAX(0,180-AJ6563)+4)</f>
        <v>110</v>
      </c>
    </row>
    <row r="6564" spans="35:37" x14ac:dyDescent="0.3">
      <c r="AI6564" s="32">
        <f t="shared" si="140"/>
        <v>45565.374999984087</v>
      </c>
      <c r="AJ6564" s="33">
        <v>117.42</v>
      </c>
      <c r="AK6564" s="33">
        <f>MIN(CalcoliFV!$AN$7,CalcoliFV!$AO$7+MAX(0,180-AJ6564)+4)</f>
        <v>110</v>
      </c>
    </row>
    <row r="6565" spans="35:37" x14ac:dyDescent="0.3">
      <c r="AI6565" s="32">
        <f t="shared" si="140"/>
        <v>45565.416666650752</v>
      </c>
      <c r="AJ6565" s="33">
        <v>105.48</v>
      </c>
      <c r="AK6565" s="33">
        <f>MIN(CalcoliFV!$AN$7,CalcoliFV!$AO$7+MAX(0,180-AJ6565)+4)</f>
        <v>110</v>
      </c>
    </row>
    <row r="6566" spans="35:37" x14ac:dyDescent="0.3">
      <c r="AI6566" s="32">
        <f t="shared" si="140"/>
        <v>45565.458333317416</v>
      </c>
      <c r="AJ6566" s="33">
        <v>99.22</v>
      </c>
      <c r="AK6566" s="33">
        <f>MIN(CalcoliFV!$AN$7,CalcoliFV!$AO$7+MAX(0,180-AJ6566)+4)</f>
        <v>110</v>
      </c>
    </row>
    <row r="6567" spans="35:37" x14ac:dyDescent="0.3">
      <c r="AI6567" s="32">
        <f t="shared" si="140"/>
        <v>45565.49999998408</v>
      </c>
      <c r="AJ6567" s="33">
        <v>70.69</v>
      </c>
      <c r="AK6567" s="33">
        <f>MIN(CalcoliFV!$AN$7,CalcoliFV!$AO$7+MAX(0,180-AJ6567)+4)</f>
        <v>110</v>
      </c>
    </row>
    <row r="6568" spans="35:37" x14ac:dyDescent="0.3">
      <c r="AI6568" s="32">
        <f t="shared" si="140"/>
        <v>45565.541666650744</v>
      </c>
      <c r="AJ6568" s="33">
        <v>70</v>
      </c>
      <c r="AK6568" s="33">
        <f>MIN(CalcoliFV!$AN$7,CalcoliFV!$AO$7+MAX(0,180-AJ6568)+4)</f>
        <v>110</v>
      </c>
    </row>
    <row r="6569" spans="35:37" x14ac:dyDescent="0.3">
      <c r="AI6569" s="32">
        <f t="shared" si="140"/>
        <v>45565.583333317409</v>
      </c>
      <c r="AJ6569" s="33">
        <v>91</v>
      </c>
      <c r="AK6569" s="33">
        <f>MIN(CalcoliFV!$AN$7,CalcoliFV!$AO$7+MAX(0,180-AJ6569)+4)</f>
        <v>110</v>
      </c>
    </row>
    <row r="6570" spans="35:37" x14ac:dyDescent="0.3">
      <c r="AI6570" s="32">
        <f t="shared" si="140"/>
        <v>45565.624999984073</v>
      </c>
      <c r="AJ6570" s="33">
        <v>102.45</v>
      </c>
      <c r="AK6570" s="33">
        <f>MIN(CalcoliFV!$AN$7,CalcoliFV!$AO$7+MAX(0,180-AJ6570)+4)</f>
        <v>110</v>
      </c>
    </row>
    <row r="6571" spans="35:37" x14ac:dyDescent="0.3">
      <c r="AI6571" s="32">
        <f t="shared" si="140"/>
        <v>45565.666666650737</v>
      </c>
      <c r="AJ6571" s="33">
        <v>106.54</v>
      </c>
      <c r="AK6571" s="33">
        <f>MIN(CalcoliFV!$AN$7,CalcoliFV!$AO$7+MAX(0,180-AJ6571)+4)</f>
        <v>110</v>
      </c>
    </row>
    <row r="6572" spans="35:37" x14ac:dyDescent="0.3">
      <c r="AI6572" s="32">
        <f t="shared" si="140"/>
        <v>45565.708333317401</v>
      </c>
      <c r="AJ6572" s="33">
        <v>118.29</v>
      </c>
      <c r="AK6572" s="33">
        <f>MIN(CalcoliFV!$AN$7,CalcoliFV!$AO$7+MAX(0,180-AJ6572)+4)</f>
        <v>110</v>
      </c>
    </row>
    <row r="6573" spans="35:37" x14ac:dyDescent="0.3">
      <c r="AI6573" s="32">
        <f t="shared" si="140"/>
        <v>45565.749999984066</v>
      </c>
      <c r="AJ6573" s="33">
        <v>135</v>
      </c>
      <c r="AK6573" s="33">
        <f>MIN(CalcoliFV!$AN$7,CalcoliFV!$AO$7+MAX(0,180-AJ6573)+4)</f>
        <v>110</v>
      </c>
    </row>
    <row r="6574" spans="35:37" x14ac:dyDescent="0.3">
      <c r="AI6574" s="32">
        <f t="shared" si="140"/>
        <v>45565.79166665073</v>
      </c>
      <c r="AJ6574" s="33">
        <v>171.18877000000001</v>
      </c>
      <c r="AK6574" s="33">
        <f>MIN(CalcoliFV!$AN$7,CalcoliFV!$AO$7+MAX(0,180-AJ6574)+4)</f>
        <v>82.811229999999995</v>
      </c>
    </row>
    <row r="6575" spans="35:37" x14ac:dyDescent="0.3">
      <c r="AI6575" s="32">
        <f t="shared" si="140"/>
        <v>45565.833333317394</v>
      </c>
      <c r="AJ6575" s="33">
        <v>139.86000000000001</v>
      </c>
      <c r="AK6575" s="33">
        <f>MIN(CalcoliFV!$AN$7,CalcoliFV!$AO$7+MAX(0,180-AJ6575)+4)</f>
        <v>110</v>
      </c>
    </row>
    <row r="6576" spans="35:37" x14ac:dyDescent="0.3">
      <c r="AI6576" s="32">
        <f t="shared" si="140"/>
        <v>45565.874999984058</v>
      </c>
      <c r="AJ6576" s="33">
        <v>117.29</v>
      </c>
      <c r="AK6576" s="33">
        <f>MIN(CalcoliFV!$AN$7,CalcoliFV!$AO$7+MAX(0,180-AJ6576)+4)</f>
        <v>110</v>
      </c>
    </row>
    <row r="6577" spans="35:37" x14ac:dyDescent="0.3">
      <c r="AI6577" s="32">
        <f t="shared" si="140"/>
        <v>45565.916666650723</v>
      </c>
      <c r="AJ6577" s="33">
        <v>114.99</v>
      </c>
      <c r="AK6577" s="33">
        <f>MIN(CalcoliFV!$AN$7,CalcoliFV!$AO$7+MAX(0,180-AJ6577)+4)</f>
        <v>110</v>
      </c>
    </row>
    <row r="6578" spans="35:37" x14ac:dyDescent="0.3">
      <c r="AI6578" s="32">
        <f t="shared" si="140"/>
        <v>45565.958333317387</v>
      </c>
      <c r="AJ6578" s="33">
        <v>113</v>
      </c>
      <c r="AK6578" s="33">
        <f>MIN(CalcoliFV!$AN$7,CalcoliFV!$AO$7+MAX(0,180-AJ6578)+4)</f>
        <v>110</v>
      </c>
    </row>
    <row r="6579" spans="35:37" x14ac:dyDescent="0.3">
      <c r="AI6579" s="32">
        <f t="shared" si="140"/>
        <v>45565.999999984051</v>
      </c>
      <c r="AJ6579" s="33">
        <v>109.91</v>
      </c>
      <c r="AK6579" s="33">
        <f>MIN(CalcoliFV!$AN$7,CalcoliFV!$AO$7+MAX(0,180-AJ6579)+4)</f>
        <v>110</v>
      </c>
    </row>
    <row r="6580" spans="35:37" x14ac:dyDescent="0.3">
      <c r="AI6580" s="32">
        <f t="shared" si="140"/>
        <v>45566.041666650715</v>
      </c>
      <c r="AJ6580" s="33">
        <v>109.05</v>
      </c>
      <c r="AK6580" s="33">
        <f>MIN(CalcoliFV!$AN$7,CalcoliFV!$AO$7+MAX(0,180-AJ6580)+4)</f>
        <v>110</v>
      </c>
    </row>
    <row r="6581" spans="35:37" x14ac:dyDescent="0.3">
      <c r="AI6581" s="32">
        <f t="shared" si="140"/>
        <v>45566.08333331738</v>
      </c>
      <c r="AJ6581" s="33">
        <v>105.17</v>
      </c>
      <c r="AK6581" s="33">
        <f>MIN(CalcoliFV!$AN$7,CalcoliFV!$AO$7+MAX(0,180-AJ6581)+4)</f>
        <v>110</v>
      </c>
    </row>
    <row r="6582" spans="35:37" x14ac:dyDescent="0.3">
      <c r="AI6582" s="32">
        <f t="shared" si="140"/>
        <v>45566.124999984044</v>
      </c>
      <c r="AJ6582" s="33">
        <v>105</v>
      </c>
      <c r="AK6582" s="33">
        <f>MIN(CalcoliFV!$AN$7,CalcoliFV!$AO$7+MAX(0,180-AJ6582)+4)</f>
        <v>110</v>
      </c>
    </row>
    <row r="6583" spans="35:37" x14ac:dyDescent="0.3">
      <c r="AI6583" s="32">
        <f t="shared" si="140"/>
        <v>45566.166666650708</v>
      </c>
      <c r="AJ6583" s="33">
        <v>105.1</v>
      </c>
      <c r="AK6583" s="33">
        <f>MIN(CalcoliFV!$AN$7,CalcoliFV!$AO$7+MAX(0,180-AJ6583)+4)</f>
        <v>110</v>
      </c>
    </row>
    <row r="6584" spans="35:37" x14ac:dyDescent="0.3">
      <c r="AI6584" s="32">
        <f t="shared" si="140"/>
        <v>45566.208333317372</v>
      </c>
      <c r="AJ6584" s="33">
        <v>109.52</v>
      </c>
      <c r="AK6584" s="33">
        <f>MIN(CalcoliFV!$AN$7,CalcoliFV!$AO$7+MAX(0,180-AJ6584)+4)</f>
        <v>110</v>
      </c>
    </row>
    <row r="6585" spans="35:37" x14ac:dyDescent="0.3">
      <c r="AI6585" s="32">
        <f t="shared" si="140"/>
        <v>45566.249999984037</v>
      </c>
      <c r="AJ6585" s="33">
        <v>125</v>
      </c>
      <c r="AK6585" s="33">
        <f>MIN(CalcoliFV!$AN$7,CalcoliFV!$AO$7+MAX(0,180-AJ6585)+4)</f>
        <v>110</v>
      </c>
    </row>
    <row r="6586" spans="35:37" x14ac:dyDescent="0.3">
      <c r="AI6586" s="32">
        <f t="shared" si="140"/>
        <v>45566.291666650701</v>
      </c>
      <c r="AJ6586" s="33">
        <v>160.99</v>
      </c>
      <c r="AK6586" s="33">
        <f>MIN(CalcoliFV!$AN$7,CalcoliFV!$AO$7+MAX(0,180-AJ6586)+4)</f>
        <v>93.009999999999991</v>
      </c>
    </row>
    <row r="6587" spans="35:37" x14ac:dyDescent="0.3">
      <c r="AI6587" s="32">
        <f t="shared" si="140"/>
        <v>45566.333333317365</v>
      </c>
      <c r="AJ6587" s="33">
        <v>157.93</v>
      </c>
      <c r="AK6587" s="33">
        <f>MIN(CalcoliFV!$AN$7,CalcoliFV!$AO$7+MAX(0,180-AJ6587)+4)</f>
        <v>96.07</v>
      </c>
    </row>
    <row r="6588" spans="35:37" x14ac:dyDescent="0.3">
      <c r="AI6588" s="32">
        <f t="shared" si="140"/>
        <v>45566.374999984029</v>
      </c>
      <c r="AJ6588" s="33">
        <v>139</v>
      </c>
      <c r="AK6588" s="33">
        <f>MIN(CalcoliFV!$AN$7,CalcoliFV!$AO$7+MAX(0,180-AJ6588)+4)</f>
        <v>110</v>
      </c>
    </row>
    <row r="6589" spans="35:37" x14ac:dyDescent="0.3">
      <c r="AI6589" s="32">
        <f t="shared" si="140"/>
        <v>45566.416666650694</v>
      </c>
      <c r="AJ6589" s="33">
        <v>125</v>
      </c>
      <c r="AK6589" s="33">
        <f>MIN(CalcoliFV!$AN$7,CalcoliFV!$AO$7+MAX(0,180-AJ6589)+4)</f>
        <v>110</v>
      </c>
    </row>
    <row r="6590" spans="35:37" x14ac:dyDescent="0.3">
      <c r="AI6590" s="32">
        <f t="shared" si="140"/>
        <v>45566.458333317358</v>
      </c>
      <c r="AJ6590" s="33">
        <v>117.3</v>
      </c>
      <c r="AK6590" s="33">
        <f>MIN(CalcoliFV!$AN$7,CalcoliFV!$AO$7+MAX(0,180-AJ6590)+4)</f>
        <v>110</v>
      </c>
    </row>
    <row r="6591" spans="35:37" x14ac:dyDescent="0.3">
      <c r="AI6591" s="32">
        <f t="shared" si="140"/>
        <v>45566.499999984022</v>
      </c>
      <c r="AJ6591" s="33">
        <v>105.53</v>
      </c>
      <c r="AK6591" s="33">
        <f>MIN(CalcoliFV!$AN$7,CalcoliFV!$AO$7+MAX(0,180-AJ6591)+4)</f>
        <v>110</v>
      </c>
    </row>
    <row r="6592" spans="35:37" x14ac:dyDescent="0.3">
      <c r="AI6592" s="32">
        <f t="shared" si="140"/>
        <v>45566.541666650686</v>
      </c>
      <c r="AJ6592" s="33">
        <v>105.76</v>
      </c>
      <c r="AK6592" s="33">
        <f>MIN(CalcoliFV!$AN$7,CalcoliFV!$AO$7+MAX(0,180-AJ6592)+4)</f>
        <v>110</v>
      </c>
    </row>
    <row r="6593" spans="35:37" x14ac:dyDescent="0.3">
      <c r="AI6593" s="32">
        <f t="shared" si="140"/>
        <v>45566.58333331735</v>
      </c>
      <c r="AJ6593" s="33">
        <v>112.25</v>
      </c>
      <c r="AK6593" s="33">
        <f>MIN(CalcoliFV!$AN$7,CalcoliFV!$AO$7+MAX(0,180-AJ6593)+4)</f>
        <v>110</v>
      </c>
    </row>
    <row r="6594" spans="35:37" x14ac:dyDescent="0.3">
      <c r="AI6594" s="32">
        <f t="shared" si="140"/>
        <v>45566.624999984015</v>
      </c>
      <c r="AJ6594" s="33">
        <v>118.79</v>
      </c>
      <c r="AK6594" s="33">
        <f>MIN(CalcoliFV!$AN$7,CalcoliFV!$AO$7+MAX(0,180-AJ6594)+4)</f>
        <v>110</v>
      </c>
    </row>
    <row r="6595" spans="35:37" x14ac:dyDescent="0.3">
      <c r="AI6595" s="32">
        <f t="shared" si="140"/>
        <v>45566.666666650679</v>
      </c>
      <c r="AJ6595" s="33">
        <v>119.1</v>
      </c>
      <c r="AK6595" s="33">
        <f>MIN(CalcoliFV!$AN$7,CalcoliFV!$AO$7+MAX(0,180-AJ6595)+4)</f>
        <v>110</v>
      </c>
    </row>
    <row r="6596" spans="35:37" x14ac:dyDescent="0.3">
      <c r="AI6596" s="32">
        <f t="shared" si="140"/>
        <v>45566.708333317343</v>
      </c>
      <c r="AJ6596" s="33">
        <v>130.42634000000001</v>
      </c>
      <c r="AK6596" s="33">
        <f>MIN(CalcoliFV!$AN$7,CalcoliFV!$AO$7+MAX(0,180-AJ6596)+4)</f>
        <v>110</v>
      </c>
    </row>
    <row r="6597" spans="35:37" x14ac:dyDescent="0.3">
      <c r="AI6597" s="32">
        <f t="shared" ref="AI6597:AI6660" si="141">AI6596+1/24</f>
        <v>45566.749999984007</v>
      </c>
      <c r="AJ6597" s="33">
        <v>148.59</v>
      </c>
      <c r="AK6597" s="33">
        <f>MIN(CalcoliFV!$AN$7,CalcoliFV!$AO$7+MAX(0,180-AJ6597)+4)</f>
        <v>105.41</v>
      </c>
    </row>
    <row r="6598" spans="35:37" x14ac:dyDescent="0.3">
      <c r="AI6598" s="32">
        <f t="shared" si="141"/>
        <v>45566.791666650672</v>
      </c>
      <c r="AJ6598" s="33">
        <v>201.19</v>
      </c>
      <c r="AK6598" s="33">
        <f>MIN(CalcoliFV!$AN$7,CalcoliFV!$AO$7+MAX(0,180-AJ6598)+4)</f>
        <v>74</v>
      </c>
    </row>
    <row r="6599" spans="35:37" x14ac:dyDescent="0.3">
      <c r="AI6599" s="32">
        <f t="shared" si="141"/>
        <v>45566.833333317336</v>
      </c>
      <c r="AJ6599" s="33">
        <v>153.41999999999999</v>
      </c>
      <c r="AK6599" s="33">
        <f>MIN(CalcoliFV!$AN$7,CalcoliFV!$AO$7+MAX(0,180-AJ6599)+4)</f>
        <v>100.58000000000001</v>
      </c>
    </row>
    <row r="6600" spans="35:37" x14ac:dyDescent="0.3">
      <c r="AI6600" s="32">
        <f t="shared" si="141"/>
        <v>45566.874999984</v>
      </c>
      <c r="AJ6600" s="33">
        <v>120.8</v>
      </c>
      <c r="AK6600" s="33">
        <f>MIN(CalcoliFV!$AN$7,CalcoliFV!$AO$7+MAX(0,180-AJ6600)+4)</f>
        <v>110</v>
      </c>
    </row>
    <row r="6601" spans="35:37" x14ac:dyDescent="0.3">
      <c r="AI6601" s="32">
        <f t="shared" si="141"/>
        <v>45566.916666650664</v>
      </c>
      <c r="AJ6601" s="33">
        <v>119.74</v>
      </c>
      <c r="AK6601" s="33">
        <f>MIN(CalcoliFV!$AN$7,CalcoliFV!$AO$7+MAX(0,180-AJ6601)+4)</f>
        <v>110</v>
      </c>
    </row>
    <row r="6602" spans="35:37" x14ac:dyDescent="0.3">
      <c r="AI6602" s="32">
        <f t="shared" si="141"/>
        <v>45566.958333317329</v>
      </c>
      <c r="AJ6602" s="33">
        <v>115</v>
      </c>
      <c r="AK6602" s="33">
        <f>MIN(CalcoliFV!$AN$7,CalcoliFV!$AO$7+MAX(0,180-AJ6602)+4)</f>
        <v>110</v>
      </c>
    </row>
    <row r="6603" spans="35:37" x14ac:dyDescent="0.3">
      <c r="AI6603" s="32">
        <f t="shared" si="141"/>
        <v>45566.999999983993</v>
      </c>
      <c r="AJ6603" s="33">
        <v>112.83</v>
      </c>
      <c r="AK6603" s="33">
        <f>MIN(CalcoliFV!$AN$7,CalcoliFV!$AO$7+MAX(0,180-AJ6603)+4)</f>
        <v>110</v>
      </c>
    </row>
    <row r="6604" spans="35:37" x14ac:dyDescent="0.3">
      <c r="AI6604" s="32">
        <f t="shared" si="141"/>
        <v>45567.041666650657</v>
      </c>
      <c r="AJ6604" s="33">
        <v>111.84</v>
      </c>
      <c r="AK6604" s="33">
        <f>MIN(CalcoliFV!$AN$7,CalcoliFV!$AO$7+MAX(0,180-AJ6604)+4)</f>
        <v>110</v>
      </c>
    </row>
    <row r="6605" spans="35:37" x14ac:dyDescent="0.3">
      <c r="AI6605" s="32">
        <f t="shared" si="141"/>
        <v>45567.083333317321</v>
      </c>
      <c r="AJ6605" s="33">
        <v>108.46</v>
      </c>
      <c r="AK6605" s="33">
        <f>MIN(CalcoliFV!$AN$7,CalcoliFV!$AO$7+MAX(0,180-AJ6605)+4)</f>
        <v>110</v>
      </c>
    </row>
    <row r="6606" spans="35:37" x14ac:dyDescent="0.3">
      <c r="AI6606" s="32">
        <f t="shared" si="141"/>
        <v>45567.124999983986</v>
      </c>
      <c r="AJ6606" s="33">
        <v>104.05</v>
      </c>
      <c r="AK6606" s="33">
        <f>MIN(CalcoliFV!$AN$7,CalcoliFV!$AO$7+MAX(0,180-AJ6606)+4)</f>
        <v>110</v>
      </c>
    </row>
    <row r="6607" spans="35:37" x14ac:dyDescent="0.3">
      <c r="AI6607" s="32">
        <f t="shared" si="141"/>
        <v>45567.16666665065</v>
      </c>
      <c r="AJ6607" s="33">
        <v>106.05</v>
      </c>
      <c r="AK6607" s="33">
        <f>MIN(CalcoliFV!$AN$7,CalcoliFV!$AO$7+MAX(0,180-AJ6607)+4)</f>
        <v>110</v>
      </c>
    </row>
    <row r="6608" spans="35:37" x14ac:dyDescent="0.3">
      <c r="AI6608" s="32">
        <f t="shared" si="141"/>
        <v>45567.208333317314</v>
      </c>
      <c r="AJ6608" s="33">
        <v>108.84</v>
      </c>
      <c r="AK6608" s="33">
        <f>MIN(CalcoliFV!$AN$7,CalcoliFV!$AO$7+MAX(0,180-AJ6608)+4)</f>
        <v>110</v>
      </c>
    </row>
    <row r="6609" spans="35:37" x14ac:dyDescent="0.3">
      <c r="AI6609" s="32">
        <f t="shared" si="141"/>
        <v>45567.249999983978</v>
      </c>
      <c r="AJ6609" s="33">
        <v>144.02000000000001</v>
      </c>
      <c r="AK6609" s="33">
        <f>MIN(CalcoliFV!$AN$7,CalcoliFV!$AO$7+MAX(0,180-AJ6609)+4)</f>
        <v>109.97999999999999</v>
      </c>
    </row>
    <row r="6610" spans="35:37" x14ac:dyDescent="0.3">
      <c r="AI6610" s="32">
        <f t="shared" si="141"/>
        <v>45567.291666650643</v>
      </c>
      <c r="AJ6610" s="33">
        <v>168.88</v>
      </c>
      <c r="AK6610" s="33">
        <f>MIN(CalcoliFV!$AN$7,CalcoliFV!$AO$7+MAX(0,180-AJ6610)+4)</f>
        <v>85.12</v>
      </c>
    </row>
    <row r="6611" spans="35:37" x14ac:dyDescent="0.3">
      <c r="AI6611" s="32">
        <f t="shared" si="141"/>
        <v>45567.333333317307</v>
      </c>
      <c r="AJ6611" s="33">
        <v>167.46</v>
      </c>
      <c r="AK6611" s="33">
        <f>MIN(CalcoliFV!$AN$7,CalcoliFV!$AO$7+MAX(0,180-AJ6611)+4)</f>
        <v>86.539999999999992</v>
      </c>
    </row>
    <row r="6612" spans="35:37" x14ac:dyDescent="0.3">
      <c r="AI6612" s="32">
        <f t="shared" si="141"/>
        <v>45567.374999983971</v>
      </c>
      <c r="AJ6612" s="33">
        <v>157.81</v>
      </c>
      <c r="AK6612" s="33">
        <f>MIN(CalcoliFV!$AN$7,CalcoliFV!$AO$7+MAX(0,180-AJ6612)+4)</f>
        <v>96.19</v>
      </c>
    </row>
    <row r="6613" spans="35:37" x14ac:dyDescent="0.3">
      <c r="AI6613" s="32">
        <f t="shared" si="141"/>
        <v>45567.416666650635</v>
      </c>
      <c r="AJ6613" s="33">
        <v>152.97</v>
      </c>
      <c r="AK6613" s="33">
        <f>MIN(CalcoliFV!$AN$7,CalcoliFV!$AO$7+MAX(0,180-AJ6613)+4)</f>
        <v>101.03</v>
      </c>
    </row>
    <row r="6614" spans="35:37" x14ac:dyDescent="0.3">
      <c r="AI6614" s="32">
        <f t="shared" si="141"/>
        <v>45567.4583333173</v>
      </c>
      <c r="AJ6614" s="33">
        <v>121.03</v>
      </c>
      <c r="AK6614" s="33">
        <f>MIN(CalcoliFV!$AN$7,CalcoliFV!$AO$7+MAX(0,180-AJ6614)+4)</f>
        <v>110</v>
      </c>
    </row>
    <row r="6615" spans="35:37" x14ac:dyDescent="0.3">
      <c r="AI6615" s="32">
        <f t="shared" si="141"/>
        <v>45567.499999983964</v>
      </c>
      <c r="AJ6615" s="33">
        <v>108</v>
      </c>
      <c r="AK6615" s="33">
        <f>MIN(CalcoliFV!$AN$7,CalcoliFV!$AO$7+MAX(0,180-AJ6615)+4)</f>
        <v>110</v>
      </c>
    </row>
    <row r="6616" spans="35:37" x14ac:dyDescent="0.3">
      <c r="AI6616" s="32">
        <f t="shared" si="141"/>
        <v>45567.541666650628</v>
      </c>
      <c r="AJ6616" s="33">
        <v>90.4</v>
      </c>
      <c r="AK6616" s="33">
        <f>MIN(CalcoliFV!$AN$7,CalcoliFV!$AO$7+MAX(0,180-AJ6616)+4)</f>
        <v>110</v>
      </c>
    </row>
    <row r="6617" spans="35:37" x14ac:dyDescent="0.3">
      <c r="AI6617" s="32">
        <f t="shared" si="141"/>
        <v>45567.583333317292</v>
      </c>
      <c r="AJ6617" s="33">
        <v>96.6</v>
      </c>
      <c r="AK6617" s="33">
        <f>MIN(CalcoliFV!$AN$7,CalcoliFV!$AO$7+MAX(0,180-AJ6617)+4)</f>
        <v>110</v>
      </c>
    </row>
    <row r="6618" spans="35:37" x14ac:dyDescent="0.3">
      <c r="AI6618" s="32">
        <f t="shared" si="141"/>
        <v>45567.624999983957</v>
      </c>
      <c r="AJ6618" s="33">
        <v>112.5</v>
      </c>
      <c r="AK6618" s="33">
        <f>MIN(CalcoliFV!$AN$7,CalcoliFV!$AO$7+MAX(0,180-AJ6618)+4)</f>
        <v>110</v>
      </c>
    </row>
    <row r="6619" spans="35:37" x14ac:dyDescent="0.3">
      <c r="AI6619" s="32">
        <f t="shared" si="141"/>
        <v>45567.666666650621</v>
      </c>
      <c r="AJ6619" s="33">
        <v>118.32</v>
      </c>
      <c r="AK6619" s="33">
        <f>MIN(CalcoliFV!$AN$7,CalcoliFV!$AO$7+MAX(0,180-AJ6619)+4)</f>
        <v>110</v>
      </c>
    </row>
    <row r="6620" spans="35:37" x14ac:dyDescent="0.3">
      <c r="AI6620" s="32">
        <f t="shared" si="141"/>
        <v>45567.708333317285</v>
      </c>
      <c r="AJ6620" s="33">
        <v>129</v>
      </c>
      <c r="AK6620" s="33">
        <f>MIN(CalcoliFV!$AN$7,CalcoliFV!$AO$7+MAX(0,180-AJ6620)+4)</f>
        <v>110</v>
      </c>
    </row>
    <row r="6621" spans="35:37" x14ac:dyDescent="0.3">
      <c r="AI6621" s="32">
        <f t="shared" si="141"/>
        <v>45567.749999983949</v>
      </c>
      <c r="AJ6621" s="33">
        <v>154.81</v>
      </c>
      <c r="AK6621" s="33">
        <f>MIN(CalcoliFV!$AN$7,CalcoliFV!$AO$7+MAX(0,180-AJ6621)+4)</f>
        <v>99.19</v>
      </c>
    </row>
    <row r="6622" spans="35:37" x14ac:dyDescent="0.3">
      <c r="AI6622" s="32">
        <f t="shared" si="141"/>
        <v>45567.791666650613</v>
      </c>
      <c r="AJ6622" s="33">
        <v>218.49553</v>
      </c>
      <c r="AK6622" s="33">
        <f>MIN(CalcoliFV!$AN$7,CalcoliFV!$AO$7+MAX(0,180-AJ6622)+4)</f>
        <v>74</v>
      </c>
    </row>
    <row r="6623" spans="35:37" x14ac:dyDescent="0.3">
      <c r="AI6623" s="32">
        <f t="shared" si="141"/>
        <v>45567.833333317278</v>
      </c>
      <c r="AJ6623" s="33">
        <v>150.81</v>
      </c>
      <c r="AK6623" s="33">
        <f>MIN(CalcoliFV!$AN$7,CalcoliFV!$AO$7+MAX(0,180-AJ6623)+4)</f>
        <v>103.19</v>
      </c>
    </row>
    <row r="6624" spans="35:37" x14ac:dyDescent="0.3">
      <c r="AI6624" s="32">
        <f t="shared" si="141"/>
        <v>45567.874999983942</v>
      </c>
      <c r="AJ6624" s="33">
        <v>117.9</v>
      </c>
      <c r="AK6624" s="33">
        <f>MIN(CalcoliFV!$AN$7,CalcoliFV!$AO$7+MAX(0,180-AJ6624)+4)</f>
        <v>110</v>
      </c>
    </row>
    <row r="6625" spans="35:37" x14ac:dyDescent="0.3">
      <c r="AI6625" s="32">
        <f t="shared" si="141"/>
        <v>45567.916666650606</v>
      </c>
      <c r="AJ6625" s="33">
        <v>110.87</v>
      </c>
      <c r="AK6625" s="33">
        <f>MIN(CalcoliFV!$AN$7,CalcoliFV!$AO$7+MAX(0,180-AJ6625)+4)</f>
        <v>110</v>
      </c>
    </row>
    <row r="6626" spans="35:37" x14ac:dyDescent="0.3">
      <c r="AI6626" s="32">
        <f t="shared" si="141"/>
        <v>45567.95833331727</v>
      </c>
      <c r="AJ6626" s="33">
        <v>110.14</v>
      </c>
      <c r="AK6626" s="33">
        <f>MIN(CalcoliFV!$AN$7,CalcoliFV!$AO$7+MAX(0,180-AJ6626)+4)</f>
        <v>110</v>
      </c>
    </row>
    <row r="6627" spans="35:37" x14ac:dyDescent="0.3">
      <c r="AI6627" s="32">
        <f t="shared" si="141"/>
        <v>45567.999999983935</v>
      </c>
      <c r="AJ6627" s="33">
        <v>110</v>
      </c>
      <c r="AK6627" s="33">
        <f>MIN(CalcoliFV!$AN$7,CalcoliFV!$AO$7+MAX(0,180-AJ6627)+4)</f>
        <v>110</v>
      </c>
    </row>
    <row r="6628" spans="35:37" x14ac:dyDescent="0.3">
      <c r="AI6628" s="32">
        <f t="shared" si="141"/>
        <v>45568.041666650599</v>
      </c>
      <c r="AJ6628" s="33">
        <v>108.42</v>
      </c>
      <c r="AK6628" s="33">
        <f>MIN(CalcoliFV!$AN$7,CalcoliFV!$AO$7+MAX(0,180-AJ6628)+4)</f>
        <v>110</v>
      </c>
    </row>
    <row r="6629" spans="35:37" x14ac:dyDescent="0.3">
      <c r="AI6629" s="32">
        <f t="shared" si="141"/>
        <v>45568.083333317263</v>
      </c>
      <c r="AJ6629" s="33">
        <v>102.1</v>
      </c>
      <c r="AK6629" s="33">
        <f>MIN(CalcoliFV!$AN$7,CalcoliFV!$AO$7+MAX(0,180-AJ6629)+4)</f>
        <v>110</v>
      </c>
    </row>
    <row r="6630" spans="35:37" x14ac:dyDescent="0.3">
      <c r="AI6630" s="32">
        <f t="shared" si="141"/>
        <v>45568.124999983927</v>
      </c>
      <c r="AJ6630" s="33">
        <v>107.2</v>
      </c>
      <c r="AK6630" s="33">
        <f>MIN(CalcoliFV!$AN$7,CalcoliFV!$AO$7+MAX(0,180-AJ6630)+4)</f>
        <v>110</v>
      </c>
    </row>
    <row r="6631" spans="35:37" x14ac:dyDescent="0.3">
      <c r="AI6631" s="32">
        <f t="shared" si="141"/>
        <v>45568.166666650592</v>
      </c>
      <c r="AJ6631" s="33">
        <v>108.08</v>
      </c>
      <c r="AK6631" s="33">
        <f>MIN(CalcoliFV!$AN$7,CalcoliFV!$AO$7+MAX(0,180-AJ6631)+4)</f>
        <v>110</v>
      </c>
    </row>
    <row r="6632" spans="35:37" x14ac:dyDescent="0.3">
      <c r="AI6632" s="32">
        <f t="shared" si="141"/>
        <v>45568.208333317256</v>
      </c>
      <c r="AJ6632" s="33">
        <v>108.11</v>
      </c>
      <c r="AK6632" s="33">
        <f>MIN(CalcoliFV!$AN$7,CalcoliFV!$AO$7+MAX(0,180-AJ6632)+4)</f>
        <v>110</v>
      </c>
    </row>
    <row r="6633" spans="35:37" x14ac:dyDescent="0.3">
      <c r="AI6633" s="32">
        <f t="shared" si="141"/>
        <v>45568.24999998392</v>
      </c>
      <c r="AJ6633" s="33">
        <v>117.19141</v>
      </c>
      <c r="AK6633" s="33">
        <f>MIN(CalcoliFV!$AN$7,CalcoliFV!$AO$7+MAX(0,180-AJ6633)+4)</f>
        <v>110</v>
      </c>
    </row>
    <row r="6634" spans="35:37" x14ac:dyDescent="0.3">
      <c r="AI6634" s="32">
        <f t="shared" si="141"/>
        <v>45568.291666650584</v>
      </c>
      <c r="AJ6634" s="33">
        <v>129.58000000000001</v>
      </c>
      <c r="AK6634" s="33">
        <f>MIN(CalcoliFV!$AN$7,CalcoliFV!$AO$7+MAX(0,180-AJ6634)+4)</f>
        <v>110</v>
      </c>
    </row>
    <row r="6635" spans="35:37" x14ac:dyDescent="0.3">
      <c r="AI6635" s="32">
        <f t="shared" si="141"/>
        <v>45568.333333317249</v>
      </c>
      <c r="AJ6635" s="33">
        <v>133.46</v>
      </c>
      <c r="AK6635" s="33">
        <f>MIN(CalcoliFV!$AN$7,CalcoliFV!$AO$7+MAX(0,180-AJ6635)+4)</f>
        <v>110</v>
      </c>
    </row>
    <row r="6636" spans="35:37" x14ac:dyDescent="0.3">
      <c r="AI6636" s="32">
        <f t="shared" si="141"/>
        <v>45568.374999983913</v>
      </c>
      <c r="AJ6636" s="33">
        <v>133.88999999999999</v>
      </c>
      <c r="AK6636" s="33">
        <f>MIN(CalcoliFV!$AN$7,CalcoliFV!$AO$7+MAX(0,180-AJ6636)+4)</f>
        <v>110</v>
      </c>
    </row>
    <row r="6637" spans="35:37" x14ac:dyDescent="0.3">
      <c r="AI6637" s="32">
        <f t="shared" si="141"/>
        <v>45568.416666650577</v>
      </c>
      <c r="AJ6637" s="33">
        <v>128</v>
      </c>
      <c r="AK6637" s="33">
        <f>MIN(CalcoliFV!$AN$7,CalcoliFV!$AO$7+MAX(0,180-AJ6637)+4)</f>
        <v>110</v>
      </c>
    </row>
    <row r="6638" spans="35:37" x14ac:dyDescent="0.3">
      <c r="AI6638" s="32">
        <f t="shared" si="141"/>
        <v>45568.458333317241</v>
      </c>
      <c r="AJ6638" s="33">
        <v>118.11</v>
      </c>
      <c r="AK6638" s="33">
        <f>MIN(CalcoliFV!$AN$7,CalcoliFV!$AO$7+MAX(0,180-AJ6638)+4)</f>
        <v>110</v>
      </c>
    </row>
    <row r="6639" spans="35:37" x14ac:dyDescent="0.3">
      <c r="AI6639" s="32">
        <f t="shared" si="141"/>
        <v>45568.499999983906</v>
      </c>
      <c r="AJ6639" s="33">
        <v>113.13</v>
      </c>
      <c r="AK6639" s="33">
        <f>MIN(CalcoliFV!$AN$7,CalcoliFV!$AO$7+MAX(0,180-AJ6639)+4)</f>
        <v>110</v>
      </c>
    </row>
    <row r="6640" spans="35:37" x14ac:dyDescent="0.3">
      <c r="AI6640" s="32">
        <f t="shared" si="141"/>
        <v>45568.54166665057</v>
      </c>
      <c r="AJ6640" s="33">
        <v>110.03</v>
      </c>
      <c r="AK6640" s="33">
        <f>MIN(CalcoliFV!$AN$7,CalcoliFV!$AO$7+MAX(0,180-AJ6640)+4)</f>
        <v>110</v>
      </c>
    </row>
    <row r="6641" spans="35:37" x14ac:dyDescent="0.3">
      <c r="AI6641" s="32">
        <f t="shared" si="141"/>
        <v>45568.583333317234</v>
      </c>
      <c r="AJ6641" s="33">
        <v>110.34</v>
      </c>
      <c r="AK6641" s="33">
        <f>MIN(CalcoliFV!$AN$7,CalcoliFV!$AO$7+MAX(0,180-AJ6641)+4)</f>
        <v>110</v>
      </c>
    </row>
    <row r="6642" spans="35:37" x14ac:dyDescent="0.3">
      <c r="AI6642" s="32">
        <f t="shared" si="141"/>
        <v>45568.624999983898</v>
      </c>
      <c r="AJ6642" s="33">
        <v>109.88</v>
      </c>
      <c r="AK6642" s="33">
        <f>MIN(CalcoliFV!$AN$7,CalcoliFV!$AO$7+MAX(0,180-AJ6642)+4)</f>
        <v>110</v>
      </c>
    </row>
    <row r="6643" spans="35:37" x14ac:dyDescent="0.3">
      <c r="AI6643" s="32">
        <f t="shared" si="141"/>
        <v>45568.666666650563</v>
      </c>
      <c r="AJ6643" s="33">
        <v>117.61</v>
      </c>
      <c r="AK6643" s="33">
        <f>MIN(CalcoliFV!$AN$7,CalcoliFV!$AO$7+MAX(0,180-AJ6643)+4)</f>
        <v>110</v>
      </c>
    </row>
    <row r="6644" spans="35:37" x14ac:dyDescent="0.3">
      <c r="AI6644" s="32">
        <f t="shared" si="141"/>
        <v>45568.708333317227</v>
      </c>
      <c r="AJ6644" s="33">
        <v>120</v>
      </c>
      <c r="AK6644" s="33">
        <f>MIN(CalcoliFV!$AN$7,CalcoliFV!$AO$7+MAX(0,180-AJ6644)+4)</f>
        <v>110</v>
      </c>
    </row>
    <row r="6645" spans="35:37" x14ac:dyDescent="0.3">
      <c r="AI6645" s="32">
        <f t="shared" si="141"/>
        <v>45568.749999983891</v>
      </c>
      <c r="AJ6645" s="33">
        <v>125</v>
      </c>
      <c r="AK6645" s="33">
        <f>MIN(CalcoliFV!$AN$7,CalcoliFV!$AO$7+MAX(0,180-AJ6645)+4)</f>
        <v>110</v>
      </c>
    </row>
    <row r="6646" spans="35:37" x14ac:dyDescent="0.3">
      <c r="AI6646" s="32">
        <f t="shared" si="141"/>
        <v>45568.791666650555</v>
      </c>
      <c r="AJ6646" s="33">
        <v>143.57</v>
      </c>
      <c r="AK6646" s="33">
        <f>MIN(CalcoliFV!$AN$7,CalcoliFV!$AO$7+MAX(0,180-AJ6646)+4)</f>
        <v>110</v>
      </c>
    </row>
    <row r="6647" spans="35:37" x14ac:dyDescent="0.3">
      <c r="AI6647" s="32">
        <f t="shared" si="141"/>
        <v>45568.83333331722</v>
      </c>
      <c r="AJ6647" s="33">
        <v>122.31</v>
      </c>
      <c r="AK6647" s="33">
        <f>MIN(CalcoliFV!$AN$7,CalcoliFV!$AO$7+MAX(0,180-AJ6647)+4)</f>
        <v>110</v>
      </c>
    </row>
    <row r="6648" spans="35:37" x14ac:dyDescent="0.3">
      <c r="AI6648" s="32">
        <f t="shared" si="141"/>
        <v>45568.874999983884</v>
      </c>
      <c r="AJ6648" s="33">
        <v>105.98</v>
      </c>
      <c r="AK6648" s="33">
        <f>MIN(CalcoliFV!$AN$7,CalcoliFV!$AO$7+MAX(0,180-AJ6648)+4)</f>
        <v>110</v>
      </c>
    </row>
    <row r="6649" spans="35:37" x14ac:dyDescent="0.3">
      <c r="AI6649" s="32">
        <f t="shared" si="141"/>
        <v>45568.916666650548</v>
      </c>
      <c r="AJ6649" s="33">
        <v>96.264669999999995</v>
      </c>
      <c r="AK6649" s="33">
        <f>MIN(CalcoliFV!$AN$7,CalcoliFV!$AO$7+MAX(0,180-AJ6649)+4)</f>
        <v>110</v>
      </c>
    </row>
    <row r="6650" spans="35:37" x14ac:dyDescent="0.3">
      <c r="AI6650" s="32">
        <f t="shared" si="141"/>
        <v>45568.958333317212</v>
      </c>
      <c r="AJ6650" s="33">
        <v>94.04</v>
      </c>
      <c r="AK6650" s="33">
        <f>MIN(CalcoliFV!$AN$7,CalcoliFV!$AO$7+MAX(0,180-AJ6650)+4)</f>
        <v>110</v>
      </c>
    </row>
    <row r="6651" spans="35:37" x14ac:dyDescent="0.3">
      <c r="AI6651" s="32">
        <f t="shared" si="141"/>
        <v>45568.999999983876</v>
      </c>
      <c r="AJ6651" s="33">
        <v>102.23</v>
      </c>
      <c r="AK6651" s="33">
        <f>MIN(CalcoliFV!$AN$7,CalcoliFV!$AO$7+MAX(0,180-AJ6651)+4)</f>
        <v>110</v>
      </c>
    </row>
    <row r="6652" spans="35:37" x14ac:dyDescent="0.3">
      <c r="AI6652" s="32">
        <f t="shared" si="141"/>
        <v>45569.041666650541</v>
      </c>
      <c r="AJ6652" s="33">
        <v>97.73</v>
      </c>
      <c r="AK6652" s="33">
        <f>MIN(CalcoliFV!$AN$7,CalcoliFV!$AO$7+MAX(0,180-AJ6652)+4)</f>
        <v>110</v>
      </c>
    </row>
    <row r="6653" spans="35:37" x14ac:dyDescent="0.3">
      <c r="AI6653" s="32">
        <f t="shared" si="141"/>
        <v>45569.083333317205</v>
      </c>
      <c r="AJ6653" s="33">
        <v>92.49</v>
      </c>
      <c r="AK6653" s="33">
        <f>MIN(CalcoliFV!$AN$7,CalcoliFV!$AO$7+MAX(0,180-AJ6653)+4)</f>
        <v>110</v>
      </c>
    </row>
    <row r="6654" spans="35:37" x14ac:dyDescent="0.3">
      <c r="AI6654" s="32">
        <f t="shared" si="141"/>
        <v>45569.124999983869</v>
      </c>
      <c r="AJ6654" s="33">
        <v>87.226249999999993</v>
      </c>
      <c r="AK6654" s="33">
        <f>MIN(CalcoliFV!$AN$7,CalcoliFV!$AO$7+MAX(0,180-AJ6654)+4)</f>
        <v>110</v>
      </c>
    </row>
    <row r="6655" spans="35:37" x14ac:dyDescent="0.3">
      <c r="AI6655" s="32">
        <f t="shared" si="141"/>
        <v>45569.166666650533</v>
      </c>
      <c r="AJ6655" s="33">
        <v>88.78</v>
      </c>
      <c r="AK6655" s="33">
        <f>MIN(CalcoliFV!$AN$7,CalcoliFV!$AO$7+MAX(0,180-AJ6655)+4)</f>
        <v>110</v>
      </c>
    </row>
    <row r="6656" spans="35:37" x14ac:dyDescent="0.3">
      <c r="AI6656" s="32">
        <f t="shared" si="141"/>
        <v>45569.208333317198</v>
      </c>
      <c r="AJ6656" s="33">
        <v>97.73</v>
      </c>
      <c r="AK6656" s="33">
        <f>MIN(CalcoliFV!$AN$7,CalcoliFV!$AO$7+MAX(0,180-AJ6656)+4)</f>
        <v>110</v>
      </c>
    </row>
    <row r="6657" spans="35:37" x14ac:dyDescent="0.3">
      <c r="AI6657" s="32">
        <f t="shared" si="141"/>
        <v>45569.249999983862</v>
      </c>
      <c r="AJ6657" s="33">
        <v>117.76</v>
      </c>
      <c r="AK6657" s="33">
        <f>MIN(CalcoliFV!$AN$7,CalcoliFV!$AO$7+MAX(0,180-AJ6657)+4)</f>
        <v>110</v>
      </c>
    </row>
    <row r="6658" spans="35:37" x14ac:dyDescent="0.3">
      <c r="AI6658" s="32">
        <f t="shared" si="141"/>
        <v>45569.291666650526</v>
      </c>
      <c r="AJ6658" s="33">
        <v>154.08000000000001</v>
      </c>
      <c r="AK6658" s="33">
        <f>MIN(CalcoliFV!$AN$7,CalcoliFV!$AO$7+MAX(0,180-AJ6658)+4)</f>
        <v>99.919999999999987</v>
      </c>
    </row>
    <row r="6659" spans="35:37" x14ac:dyDescent="0.3">
      <c r="AI6659" s="32">
        <f t="shared" si="141"/>
        <v>45569.33333331719</v>
      </c>
      <c r="AJ6659" s="33">
        <v>163.46</v>
      </c>
      <c r="AK6659" s="33">
        <f>MIN(CalcoliFV!$AN$7,CalcoliFV!$AO$7+MAX(0,180-AJ6659)+4)</f>
        <v>90.539999999999992</v>
      </c>
    </row>
    <row r="6660" spans="35:37" x14ac:dyDescent="0.3">
      <c r="AI6660" s="32">
        <f t="shared" si="141"/>
        <v>45569.374999983855</v>
      </c>
      <c r="AJ6660" s="33">
        <v>154.5</v>
      </c>
      <c r="AK6660" s="33">
        <f>MIN(CalcoliFV!$AN$7,CalcoliFV!$AO$7+MAX(0,180-AJ6660)+4)</f>
        <v>99.5</v>
      </c>
    </row>
    <row r="6661" spans="35:37" x14ac:dyDescent="0.3">
      <c r="AI6661" s="32">
        <f t="shared" ref="AI6661:AI6724" si="142">AI6660+1/24</f>
        <v>45569.416666650519</v>
      </c>
      <c r="AJ6661" s="33">
        <v>130</v>
      </c>
      <c r="AK6661" s="33">
        <f>MIN(CalcoliFV!$AN$7,CalcoliFV!$AO$7+MAX(0,180-AJ6661)+4)</f>
        <v>110</v>
      </c>
    </row>
    <row r="6662" spans="35:37" x14ac:dyDescent="0.3">
      <c r="AI6662" s="32">
        <f t="shared" si="142"/>
        <v>45569.458333317183</v>
      </c>
      <c r="AJ6662" s="33">
        <v>97.73</v>
      </c>
      <c r="AK6662" s="33">
        <f>MIN(CalcoliFV!$AN$7,CalcoliFV!$AO$7+MAX(0,180-AJ6662)+4)</f>
        <v>110</v>
      </c>
    </row>
    <row r="6663" spans="35:37" x14ac:dyDescent="0.3">
      <c r="AI6663" s="32">
        <f t="shared" si="142"/>
        <v>45569.499999983847</v>
      </c>
      <c r="AJ6663" s="33">
        <v>67</v>
      </c>
      <c r="AK6663" s="33">
        <f>MIN(CalcoliFV!$AN$7,CalcoliFV!$AO$7+MAX(0,180-AJ6663)+4)</f>
        <v>110</v>
      </c>
    </row>
    <row r="6664" spans="35:37" x14ac:dyDescent="0.3">
      <c r="AI6664" s="32">
        <f t="shared" si="142"/>
        <v>45569.541666650512</v>
      </c>
      <c r="AJ6664" s="33">
        <v>39</v>
      </c>
      <c r="AK6664" s="33">
        <f>MIN(CalcoliFV!$AN$7,CalcoliFV!$AO$7+MAX(0,180-AJ6664)+4)</f>
        <v>110</v>
      </c>
    </row>
    <row r="6665" spans="35:37" x14ac:dyDescent="0.3">
      <c r="AI6665" s="32">
        <f t="shared" si="142"/>
        <v>45569.583333317176</v>
      </c>
      <c r="AJ6665" s="33">
        <v>39</v>
      </c>
      <c r="AK6665" s="33">
        <f>MIN(CalcoliFV!$AN$7,CalcoliFV!$AO$7+MAX(0,180-AJ6665)+4)</f>
        <v>110</v>
      </c>
    </row>
    <row r="6666" spans="35:37" x14ac:dyDescent="0.3">
      <c r="AI6666" s="32">
        <f t="shared" si="142"/>
        <v>45569.62499998384</v>
      </c>
      <c r="AJ6666" s="33">
        <v>90.582539999999995</v>
      </c>
      <c r="AK6666" s="33">
        <f>MIN(CalcoliFV!$AN$7,CalcoliFV!$AO$7+MAX(0,180-AJ6666)+4)</f>
        <v>110</v>
      </c>
    </row>
    <row r="6667" spans="35:37" x14ac:dyDescent="0.3">
      <c r="AI6667" s="32">
        <f t="shared" si="142"/>
        <v>45569.666666650504</v>
      </c>
      <c r="AJ6667" s="33">
        <v>121.69</v>
      </c>
      <c r="AK6667" s="33">
        <f>MIN(CalcoliFV!$AN$7,CalcoliFV!$AO$7+MAX(0,180-AJ6667)+4)</f>
        <v>110</v>
      </c>
    </row>
    <row r="6668" spans="35:37" x14ac:dyDescent="0.3">
      <c r="AI6668" s="32">
        <f t="shared" si="142"/>
        <v>45569.708333317169</v>
      </c>
      <c r="AJ6668" s="33">
        <v>130</v>
      </c>
      <c r="AK6668" s="33">
        <f>MIN(CalcoliFV!$AN$7,CalcoliFV!$AO$7+MAX(0,180-AJ6668)+4)</f>
        <v>110</v>
      </c>
    </row>
    <row r="6669" spans="35:37" x14ac:dyDescent="0.3">
      <c r="AI6669" s="32">
        <f t="shared" si="142"/>
        <v>45569.749999983833</v>
      </c>
      <c r="AJ6669" s="33">
        <v>140</v>
      </c>
      <c r="AK6669" s="33">
        <f>MIN(CalcoliFV!$AN$7,CalcoliFV!$AO$7+MAX(0,180-AJ6669)+4)</f>
        <v>110</v>
      </c>
    </row>
    <row r="6670" spans="35:37" x14ac:dyDescent="0.3">
      <c r="AI6670" s="32">
        <f t="shared" si="142"/>
        <v>45569.791666650497</v>
      </c>
      <c r="AJ6670" s="33">
        <v>178</v>
      </c>
      <c r="AK6670" s="33">
        <f>MIN(CalcoliFV!$AN$7,CalcoliFV!$AO$7+MAX(0,180-AJ6670)+4)</f>
        <v>76</v>
      </c>
    </row>
    <row r="6671" spans="35:37" x14ac:dyDescent="0.3">
      <c r="AI6671" s="32">
        <f t="shared" si="142"/>
        <v>45569.833333317161</v>
      </c>
      <c r="AJ6671" s="33">
        <v>147.31</v>
      </c>
      <c r="AK6671" s="33">
        <f>MIN(CalcoliFV!$AN$7,CalcoliFV!$AO$7+MAX(0,180-AJ6671)+4)</f>
        <v>106.69</v>
      </c>
    </row>
    <row r="6672" spans="35:37" x14ac:dyDescent="0.3">
      <c r="AI6672" s="32">
        <f t="shared" si="142"/>
        <v>45569.874999983826</v>
      </c>
      <c r="AJ6672" s="33">
        <v>126.41</v>
      </c>
      <c r="AK6672" s="33">
        <f>MIN(CalcoliFV!$AN$7,CalcoliFV!$AO$7+MAX(0,180-AJ6672)+4)</f>
        <v>110</v>
      </c>
    </row>
    <row r="6673" spans="35:37" x14ac:dyDescent="0.3">
      <c r="AI6673" s="32">
        <f t="shared" si="142"/>
        <v>45569.91666665049</v>
      </c>
      <c r="AJ6673" s="33">
        <v>116.7</v>
      </c>
      <c r="AK6673" s="33">
        <f>MIN(CalcoliFV!$AN$7,CalcoliFV!$AO$7+MAX(0,180-AJ6673)+4)</f>
        <v>110</v>
      </c>
    </row>
    <row r="6674" spans="35:37" x14ac:dyDescent="0.3">
      <c r="AI6674" s="32">
        <f t="shared" si="142"/>
        <v>45569.958333317154</v>
      </c>
      <c r="AJ6674" s="33">
        <v>116.18</v>
      </c>
      <c r="AK6674" s="33">
        <f>MIN(CalcoliFV!$AN$7,CalcoliFV!$AO$7+MAX(0,180-AJ6674)+4)</f>
        <v>110</v>
      </c>
    </row>
    <row r="6675" spans="35:37" x14ac:dyDescent="0.3">
      <c r="AI6675" s="32">
        <f t="shared" si="142"/>
        <v>45569.999999983818</v>
      </c>
      <c r="AJ6675" s="33">
        <v>117.04</v>
      </c>
      <c r="AK6675" s="33">
        <f>MIN(CalcoliFV!$AN$7,CalcoliFV!$AO$7+MAX(0,180-AJ6675)+4)</f>
        <v>110</v>
      </c>
    </row>
    <row r="6676" spans="35:37" x14ac:dyDescent="0.3">
      <c r="AI6676" s="32">
        <f t="shared" si="142"/>
        <v>45570.041666650483</v>
      </c>
      <c r="AJ6676" s="33">
        <v>116</v>
      </c>
      <c r="AK6676" s="33">
        <f>MIN(CalcoliFV!$AN$7,CalcoliFV!$AO$7+MAX(0,180-AJ6676)+4)</f>
        <v>110</v>
      </c>
    </row>
    <row r="6677" spans="35:37" x14ac:dyDescent="0.3">
      <c r="AI6677" s="32">
        <f t="shared" si="142"/>
        <v>45570.083333317147</v>
      </c>
      <c r="AJ6677" s="33">
        <v>112.93</v>
      </c>
      <c r="AK6677" s="33">
        <f>MIN(CalcoliFV!$AN$7,CalcoliFV!$AO$7+MAX(0,180-AJ6677)+4)</f>
        <v>110</v>
      </c>
    </row>
    <row r="6678" spans="35:37" x14ac:dyDescent="0.3">
      <c r="AI6678" s="32">
        <f t="shared" si="142"/>
        <v>45570.124999983811</v>
      </c>
      <c r="AJ6678" s="33">
        <v>114.13</v>
      </c>
      <c r="AK6678" s="33">
        <f>MIN(CalcoliFV!$AN$7,CalcoliFV!$AO$7+MAX(0,180-AJ6678)+4)</f>
        <v>110</v>
      </c>
    </row>
    <row r="6679" spans="35:37" x14ac:dyDescent="0.3">
      <c r="AI6679" s="32">
        <f t="shared" si="142"/>
        <v>45570.166666650475</v>
      </c>
      <c r="AJ6679" s="33">
        <v>113.35</v>
      </c>
      <c r="AK6679" s="33">
        <f>MIN(CalcoliFV!$AN$7,CalcoliFV!$AO$7+MAX(0,180-AJ6679)+4)</f>
        <v>110</v>
      </c>
    </row>
    <row r="6680" spans="35:37" x14ac:dyDescent="0.3">
      <c r="AI6680" s="32">
        <f t="shared" si="142"/>
        <v>45570.208333317139</v>
      </c>
      <c r="AJ6680" s="33">
        <v>114.35</v>
      </c>
      <c r="AK6680" s="33">
        <f>MIN(CalcoliFV!$AN$7,CalcoliFV!$AO$7+MAX(0,180-AJ6680)+4)</f>
        <v>110</v>
      </c>
    </row>
    <row r="6681" spans="35:37" x14ac:dyDescent="0.3">
      <c r="AI6681" s="32">
        <f t="shared" si="142"/>
        <v>45570.249999983804</v>
      </c>
      <c r="AJ6681" s="33">
        <v>123</v>
      </c>
      <c r="AK6681" s="33">
        <f>MIN(CalcoliFV!$AN$7,CalcoliFV!$AO$7+MAX(0,180-AJ6681)+4)</f>
        <v>110</v>
      </c>
    </row>
    <row r="6682" spans="35:37" x14ac:dyDescent="0.3">
      <c r="AI6682" s="32">
        <f t="shared" si="142"/>
        <v>45570.291666650468</v>
      </c>
      <c r="AJ6682" s="33">
        <v>132.29</v>
      </c>
      <c r="AK6682" s="33">
        <f>MIN(CalcoliFV!$AN$7,CalcoliFV!$AO$7+MAX(0,180-AJ6682)+4)</f>
        <v>110</v>
      </c>
    </row>
    <row r="6683" spans="35:37" x14ac:dyDescent="0.3">
      <c r="AI6683" s="32">
        <f t="shared" si="142"/>
        <v>45570.333333317132</v>
      </c>
      <c r="AJ6683" s="33">
        <v>130.9</v>
      </c>
      <c r="AK6683" s="33">
        <f>MIN(CalcoliFV!$AN$7,CalcoliFV!$AO$7+MAX(0,180-AJ6683)+4)</f>
        <v>110</v>
      </c>
    </row>
    <row r="6684" spans="35:37" x14ac:dyDescent="0.3">
      <c r="AI6684" s="32">
        <f t="shared" si="142"/>
        <v>45570.374999983796</v>
      </c>
      <c r="AJ6684" s="33">
        <v>117.92</v>
      </c>
      <c r="AK6684" s="33">
        <f>MIN(CalcoliFV!$AN$7,CalcoliFV!$AO$7+MAX(0,180-AJ6684)+4)</f>
        <v>110</v>
      </c>
    </row>
    <row r="6685" spans="35:37" x14ac:dyDescent="0.3">
      <c r="AI6685" s="32">
        <f t="shared" si="142"/>
        <v>45570.416666650461</v>
      </c>
      <c r="AJ6685" s="33">
        <v>108.3</v>
      </c>
      <c r="AK6685" s="33">
        <f>MIN(CalcoliFV!$AN$7,CalcoliFV!$AO$7+MAX(0,180-AJ6685)+4)</f>
        <v>110</v>
      </c>
    </row>
    <row r="6686" spans="35:37" x14ac:dyDescent="0.3">
      <c r="AI6686" s="32">
        <f t="shared" si="142"/>
        <v>45570.458333317125</v>
      </c>
      <c r="AJ6686" s="33">
        <v>91.8</v>
      </c>
      <c r="AK6686" s="33">
        <f>MIN(CalcoliFV!$AN$7,CalcoliFV!$AO$7+MAX(0,180-AJ6686)+4)</f>
        <v>110</v>
      </c>
    </row>
    <row r="6687" spans="35:37" x14ac:dyDescent="0.3">
      <c r="AI6687" s="32">
        <f t="shared" si="142"/>
        <v>45570.499999983789</v>
      </c>
      <c r="AJ6687" s="33">
        <v>80</v>
      </c>
      <c r="AK6687" s="33">
        <f>MIN(CalcoliFV!$AN$7,CalcoliFV!$AO$7+MAX(0,180-AJ6687)+4)</f>
        <v>110</v>
      </c>
    </row>
    <row r="6688" spans="35:37" x14ac:dyDescent="0.3">
      <c r="AI6688" s="32">
        <f t="shared" si="142"/>
        <v>45570.541666650453</v>
      </c>
      <c r="AJ6688" s="33">
        <v>90</v>
      </c>
      <c r="AK6688" s="33">
        <f>MIN(CalcoliFV!$AN$7,CalcoliFV!$AO$7+MAX(0,180-AJ6688)+4)</f>
        <v>110</v>
      </c>
    </row>
    <row r="6689" spans="35:37" x14ac:dyDescent="0.3">
      <c r="AI6689" s="32">
        <f t="shared" si="142"/>
        <v>45570.583333317118</v>
      </c>
      <c r="AJ6689" s="33">
        <v>83.53</v>
      </c>
      <c r="AK6689" s="33">
        <f>MIN(CalcoliFV!$AN$7,CalcoliFV!$AO$7+MAX(0,180-AJ6689)+4)</f>
        <v>110</v>
      </c>
    </row>
    <row r="6690" spans="35:37" x14ac:dyDescent="0.3">
      <c r="AI6690" s="32">
        <f t="shared" si="142"/>
        <v>45570.624999983782</v>
      </c>
      <c r="AJ6690" s="33">
        <v>90</v>
      </c>
      <c r="AK6690" s="33">
        <f>MIN(CalcoliFV!$AN$7,CalcoliFV!$AO$7+MAX(0,180-AJ6690)+4)</f>
        <v>110</v>
      </c>
    </row>
    <row r="6691" spans="35:37" x14ac:dyDescent="0.3">
      <c r="AI6691" s="32">
        <f t="shared" si="142"/>
        <v>45570.666666650446</v>
      </c>
      <c r="AJ6691" s="33">
        <v>105.1</v>
      </c>
      <c r="AK6691" s="33">
        <f>MIN(CalcoliFV!$AN$7,CalcoliFV!$AO$7+MAX(0,180-AJ6691)+4)</f>
        <v>110</v>
      </c>
    </row>
    <row r="6692" spans="35:37" x14ac:dyDescent="0.3">
      <c r="AI6692" s="32">
        <f t="shared" si="142"/>
        <v>45570.70833331711</v>
      </c>
      <c r="AJ6692" s="33">
        <v>114.7</v>
      </c>
      <c r="AK6692" s="33">
        <f>MIN(CalcoliFV!$AN$7,CalcoliFV!$AO$7+MAX(0,180-AJ6692)+4)</f>
        <v>110</v>
      </c>
    </row>
    <row r="6693" spans="35:37" x14ac:dyDescent="0.3">
      <c r="AI6693" s="32">
        <f t="shared" si="142"/>
        <v>45570.749999983775</v>
      </c>
      <c r="AJ6693" s="33">
        <v>142.76</v>
      </c>
      <c r="AK6693" s="33">
        <f>MIN(CalcoliFV!$AN$7,CalcoliFV!$AO$7+MAX(0,180-AJ6693)+4)</f>
        <v>110</v>
      </c>
    </row>
    <row r="6694" spans="35:37" x14ac:dyDescent="0.3">
      <c r="AI6694" s="32">
        <f t="shared" si="142"/>
        <v>45570.791666650439</v>
      </c>
      <c r="AJ6694" s="33">
        <v>170</v>
      </c>
      <c r="AK6694" s="33">
        <f>MIN(CalcoliFV!$AN$7,CalcoliFV!$AO$7+MAX(0,180-AJ6694)+4)</f>
        <v>84</v>
      </c>
    </row>
    <row r="6695" spans="35:37" x14ac:dyDescent="0.3">
      <c r="AI6695" s="32">
        <f t="shared" si="142"/>
        <v>45570.833333317103</v>
      </c>
      <c r="AJ6695" s="33">
        <v>159.05000000000001</v>
      </c>
      <c r="AK6695" s="33">
        <f>MIN(CalcoliFV!$AN$7,CalcoliFV!$AO$7+MAX(0,180-AJ6695)+4)</f>
        <v>94.949999999999989</v>
      </c>
    </row>
    <row r="6696" spans="35:37" x14ac:dyDescent="0.3">
      <c r="AI6696" s="32">
        <f t="shared" si="142"/>
        <v>45570.874999983767</v>
      </c>
      <c r="AJ6696" s="33">
        <v>137.16</v>
      </c>
      <c r="AK6696" s="33">
        <f>MIN(CalcoliFV!$AN$7,CalcoliFV!$AO$7+MAX(0,180-AJ6696)+4)</f>
        <v>110</v>
      </c>
    </row>
    <row r="6697" spans="35:37" x14ac:dyDescent="0.3">
      <c r="AI6697" s="32">
        <f t="shared" si="142"/>
        <v>45570.916666650432</v>
      </c>
      <c r="AJ6697" s="33">
        <v>117.92</v>
      </c>
      <c r="AK6697" s="33">
        <f>MIN(CalcoliFV!$AN$7,CalcoliFV!$AO$7+MAX(0,180-AJ6697)+4)</f>
        <v>110</v>
      </c>
    </row>
    <row r="6698" spans="35:37" x14ac:dyDescent="0.3">
      <c r="AI6698" s="32">
        <f t="shared" si="142"/>
        <v>45570.958333317096</v>
      </c>
      <c r="AJ6698" s="33">
        <v>116.81</v>
      </c>
      <c r="AK6698" s="33">
        <f>MIN(CalcoliFV!$AN$7,CalcoliFV!$AO$7+MAX(0,180-AJ6698)+4)</f>
        <v>110</v>
      </c>
    </row>
    <row r="6699" spans="35:37" x14ac:dyDescent="0.3">
      <c r="AI6699" s="32">
        <f t="shared" si="142"/>
        <v>45570.99999998376</v>
      </c>
      <c r="AJ6699" s="33">
        <v>145.9</v>
      </c>
      <c r="AK6699" s="33">
        <f>MIN(CalcoliFV!$AN$7,CalcoliFV!$AO$7+MAX(0,180-AJ6699)+4)</f>
        <v>108.1</v>
      </c>
    </row>
    <row r="6700" spans="35:37" x14ac:dyDescent="0.3">
      <c r="AI6700" s="32">
        <f t="shared" si="142"/>
        <v>45571.041666650424</v>
      </c>
      <c r="AJ6700" s="33">
        <v>130</v>
      </c>
      <c r="AK6700" s="33">
        <f>MIN(CalcoliFV!$AN$7,CalcoliFV!$AO$7+MAX(0,180-AJ6700)+4)</f>
        <v>110</v>
      </c>
    </row>
    <row r="6701" spans="35:37" x14ac:dyDescent="0.3">
      <c r="AI6701" s="32">
        <f t="shared" si="142"/>
        <v>45571.083333317089</v>
      </c>
      <c r="AJ6701" s="33">
        <v>117.04</v>
      </c>
      <c r="AK6701" s="33">
        <f>MIN(CalcoliFV!$AN$7,CalcoliFV!$AO$7+MAX(0,180-AJ6701)+4)</f>
        <v>110</v>
      </c>
    </row>
    <row r="6702" spans="35:37" x14ac:dyDescent="0.3">
      <c r="AI6702" s="32">
        <f t="shared" si="142"/>
        <v>45571.124999983753</v>
      </c>
      <c r="AJ6702" s="33">
        <v>116</v>
      </c>
      <c r="AK6702" s="33">
        <f>MIN(CalcoliFV!$AN$7,CalcoliFV!$AO$7+MAX(0,180-AJ6702)+4)</f>
        <v>110</v>
      </c>
    </row>
    <row r="6703" spans="35:37" x14ac:dyDescent="0.3">
      <c r="AI6703" s="32">
        <f t="shared" si="142"/>
        <v>45571.166666650417</v>
      </c>
      <c r="AJ6703" s="33">
        <v>116</v>
      </c>
      <c r="AK6703" s="33">
        <f>MIN(CalcoliFV!$AN$7,CalcoliFV!$AO$7+MAX(0,180-AJ6703)+4)</f>
        <v>110</v>
      </c>
    </row>
    <row r="6704" spans="35:37" x14ac:dyDescent="0.3">
      <c r="AI6704" s="32">
        <f t="shared" si="142"/>
        <v>45571.208333317081</v>
      </c>
      <c r="AJ6704" s="33">
        <v>117.04</v>
      </c>
      <c r="AK6704" s="33">
        <f>MIN(CalcoliFV!$AN$7,CalcoliFV!$AO$7+MAX(0,180-AJ6704)+4)</f>
        <v>110</v>
      </c>
    </row>
    <row r="6705" spans="35:37" x14ac:dyDescent="0.3">
      <c r="AI6705" s="32">
        <f t="shared" si="142"/>
        <v>45571.249999983746</v>
      </c>
      <c r="AJ6705" s="33">
        <v>130</v>
      </c>
      <c r="AK6705" s="33">
        <f>MIN(CalcoliFV!$AN$7,CalcoliFV!$AO$7+MAX(0,180-AJ6705)+4)</f>
        <v>110</v>
      </c>
    </row>
    <row r="6706" spans="35:37" x14ac:dyDescent="0.3">
      <c r="AI6706" s="32">
        <f t="shared" si="142"/>
        <v>45571.29166665041</v>
      </c>
      <c r="AJ6706" s="33">
        <v>117.04</v>
      </c>
      <c r="AK6706" s="33">
        <f>MIN(CalcoliFV!$AN$7,CalcoliFV!$AO$7+MAX(0,180-AJ6706)+4)</f>
        <v>110</v>
      </c>
    </row>
    <row r="6707" spans="35:37" x14ac:dyDescent="0.3">
      <c r="AI6707" s="32">
        <f t="shared" si="142"/>
        <v>45571.333333317074</v>
      </c>
      <c r="AJ6707" s="33">
        <v>130</v>
      </c>
      <c r="AK6707" s="33">
        <f>MIN(CalcoliFV!$AN$7,CalcoliFV!$AO$7+MAX(0,180-AJ6707)+4)</f>
        <v>110</v>
      </c>
    </row>
    <row r="6708" spans="35:37" x14ac:dyDescent="0.3">
      <c r="AI6708" s="32">
        <f t="shared" si="142"/>
        <v>45571.374999983738</v>
      </c>
      <c r="AJ6708" s="33">
        <v>120.91</v>
      </c>
      <c r="AK6708" s="33">
        <f>MIN(CalcoliFV!$AN$7,CalcoliFV!$AO$7+MAX(0,180-AJ6708)+4)</f>
        <v>110</v>
      </c>
    </row>
    <row r="6709" spans="35:37" x14ac:dyDescent="0.3">
      <c r="AI6709" s="32">
        <f t="shared" si="142"/>
        <v>45571.416666650402</v>
      </c>
      <c r="AJ6709" s="33">
        <v>114.19</v>
      </c>
      <c r="AK6709" s="33">
        <f>MIN(CalcoliFV!$AN$7,CalcoliFV!$AO$7+MAX(0,180-AJ6709)+4)</f>
        <v>110</v>
      </c>
    </row>
    <row r="6710" spans="35:37" x14ac:dyDescent="0.3">
      <c r="AI6710" s="32">
        <f t="shared" si="142"/>
        <v>45571.458333317067</v>
      </c>
      <c r="AJ6710" s="33">
        <v>113.57</v>
      </c>
      <c r="AK6710" s="33">
        <f>MIN(CalcoliFV!$AN$7,CalcoliFV!$AO$7+MAX(0,180-AJ6710)+4)</f>
        <v>110</v>
      </c>
    </row>
    <row r="6711" spans="35:37" x14ac:dyDescent="0.3">
      <c r="AI6711" s="32">
        <f t="shared" si="142"/>
        <v>45571.499999983731</v>
      </c>
      <c r="AJ6711" s="33">
        <v>105.44</v>
      </c>
      <c r="AK6711" s="33">
        <f>MIN(CalcoliFV!$AN$7,CalcoliFV!$AO$7+MAX(0,180-AJ6711)+4)</f>
        <v>110</v>
      </c>
    </row>
    <row r="6712" spans="35:37" x14ac:dyDescent="0.3">
      <c r="AI6712" s="32">
        <f t="shared" si="142"/>
        <v>45571.541666650395</v>
      </c>
      <c r="AJ6712" s="33">
        <v>105.1</v>
      </c>
      <c r="AK6712" s="33">
        <f>MIN(CalcoliFV!$AN$7,CalcoliFV!$AO$7+MAX(0,180-AJ6712)+4)</f>
        <v>110</v>
      </c>
    </row>
    <row r="6713" spans="35:37" x14ac:dyDescent="0.3">
      <c r="AI6713" s="32">
        <f t="shared" si="142"/>
        <v>45571.583333317059</v>
      </c>
      <c r="AJ6713" s="33">
        <v>105.1</v>
      </c>
      <c r="AK6713" s="33">
        <f>MIN(CalcoliFV!$AN$7,CalcoliFV!$AO$7+MAX(0,180-AJ6713)+4)</f>
        <v>110</v>
      </c>
    </row>
    <row r="6714" spans="35:37" x14ac:dyDescent="0.3">
      <c r="AI6714" s="32">
        <f t="shared" si="142"/>
        <v>45571.624999983724</v>
      </c>
      <c r="AJ6714" s="33">
        <v>106.38</v>
      </c>
      <c r="AK6714" s="33">
        <f>MIN(CalcoliFV!$AN$7,CalcoliFV!$AO$7+MAX(0,180-AJ6714)+4)</f>
        <v>110</v>
      </c>
    </row>
    <row r="6715" spans="35:37" x14ac:dyDescent="0.3">
      <c r="AI6715" s="32">
        <f t="shared" si="142"/>
        <v>45571.666666650388</v>
      </c>
      <c r="AJ6715" s="33">
        <v>106.99</v>
      </c>
      <c r="AK6715" s="33">
        <f>MIN(CalcoliFV!$AN$7,CalcoliFV!$AO$7+MAX(0,180-AJ6715)+4)</f>
        <v>110</v>
      </c>
    </row>
    <row r="6716" spans="35:37" x14ac:dyDescent="0.3">
      <c r="AI6716" s="32">
        <f t="shared" si="142"/>
        <v>45571.708333317052</v>
      </c>
      <c r="AJ6716" s="33">
        <v>117</v>
      </c>
      <c r="AK6716" s="33">
        <f>MIN(CalcoliFV!$AN$7,CalcoliFV!$AO$7+MAX(0,180-AJ6716)+4)</f>
        <v>110</v>
      </c>
    </row>
    <row r="6717" spans="35:37" x14ac:dyDescent="0.3">
      <c r="AI6717" s="32">
        <f t="shared" si="142"/>
        <v>45571.749999983716</v>
      </c>
      <c r="AJ6717" s="33">
        <v>137.76</v>
      </c>
      <c r="AK6717" s="33">
        <f>MIN(CalcoliFV!$AN$7,CalcoliFV!$AO$7+MAX(0,180-AJ6717)+4)</f>
        <v>110</v>
      </c>
    </row>
    <row r="6718" spans="35:37" x14ac:dyDescent="0.3">
      <c r="AI6718" s="32">
        <f t="shared" si="142"/>
        <v>45571.791666650381</v>
      </c>
      <c r="AJ6718" s="33">
        <v>156.09</v>
      </c>
      <c r="AK6718" s="33">
        <f>MIN(CalcoliFV!$AN$7,CalcoliFV!$AO$7+MAX(0,180-AJ6718)+4)</f>
        <v>97.91</v>
      </c>
    </row>
    <row r="6719" spans="35:37" x14ac:dyDescent="0.3">
      <c r="AI6719" s="32">
        <f t="shared" si="142"/>
        <v>45571.833333317045</v>
      </c>
      <c r="AJ6719" s="33">
        <v>159.90378000000001</v>
      </c>
      <c r="AK6719" s="33">
        <f>MIN(CalcoliFV!$AN$7,CalcoliFV!$AO$7+MAX(0,180-AJ6719)+4)</f>
        <v>94.096219999999988</v>
      </c>
    </row>
    <row r="6720" spans="35:37" x14ac:dyDescent="0.3">
      <c r="AI6720" s="32">
        <f t="shared" si="142"/>
        <v>45571.874999983709</v>
      </c>
      <c r="AJ6720" s="33">
        <v>149.08000000000001</v>
      </c>
      <c r="AK6720" s="33">
        <f>MIN(CalcoliFV!$AN$7,CalcoliFV!$AO$7+MAX(0,180-AJ6720)+4)</f>
        <v>104.91999999999999</v>
      </c>
    </row>
    <row r="6721" spans="35:37" x14ac:dyDescent="0.3">
      <c r="AI6721" s="32">
        <f t="shared" si="142"/>
        <v>45571.916666650373</v>
      </c>
      <c r="AJ6721" s="33">
        <v>131.74</v>
      </c>
      <c r="AK6721" s="33">
        <f>MIN(CalcoliFV!$AN$7,CalcoliFV!$AO$7+MAX(0,180-AJ6721)+4)</f>
        <v>110</v>
      </c>
    </row>
    <row r="6722" spans="35:37" x14ac:dyDescent="0.3">
      <c r="AI6722" s="32">
        <f t="shared" si="142"/>
        <v>45571.958333317038</v>
      </c>
      <c r="AJ6722" s="33">
        <v>117.04</v>
      </c>
      <c r="AK6722" s="33">
        <f>MIN(CalcoliFV!$AN$7,CalcoliFV!$AO$7+MAX(0,180-AJ6722)+4)</f>
        <v>110</v>
      </c>
    </row>
    <row r="6723" spans="35:37" x14ac:dyDescent="0.3">
      <c r="AI6723" s="32">
        <f t="shared" si="142"/>
        <v>45571.999999983702</v>
      </c>
      <c r="AJ6723" s="33">
        <v>110</v>
      </c>
      <c r="AK6723" s="33">
        <f>MIN(CalcoliFV!$AN$7,CalcoliFV!$AO$7+MAX(0,180-AJ6723)+4)</f>
        <v>110</v>
      </c>
    </row>
    <row r="6724" spans="35:37" x14ac:dyDescent="0.3">
      <c r="AI6724" s="32">
        <f t="shared" si="142"/>
        <v>45572.041666650366</v>
      </c>
      <c r="AJ6724" s="33">
        <v>107.81</v>
      </c>
      <c r="AK6724" s="33">
        <f>MIN(CalcoliFV!$AN$7,CalcoliFV!$AO$7+MAX(0,180-AJ6724)+4)</f>
        <v>110</v>
      </c>
    </row>
    <row r="6725" spans="35:37" x14ac:dyDescent="0.3">
      <c r="AI6725" s="32">
        <f t="shared" ref="AI6725:AI6788" si="143">AI6724+1/24</f>
        <v>45572.08333331703</v>
      </c>
      <c r="AJ6725" s="33">
        <v>104.25</v>
      </c>
      <c r="AK6725" s="33">
        <f>MIN(CalcoliFV!$AN$7,CalcoliFV!$AO$7+MAX(0,180-AJ6725)+4)</f>
        <v>110</v>
      </c>
    </row>
    <row r="6726" spans="35:37" x14ac:dyDescent="0.3">
      <c r="AI6726" s="32">
        <f t="shared" si="143"/>
        <v>45572.124999983695</v>
      </c>
      <c r="AJ6726" s="33">
        <v>101.48</v>
      </c>
      <c r="AK6726" s="33">
        <f>MIN(CalcoliFV!$AN$7,CalcoliFV!$AO$7+MAX(0,180-AJ6726)+4)</f>
        <v>110</v>
      </c>
    </row>
    <row r="6727" spans="35:37" x14ac:dyDescent="0.3">
      <c r="AI6727" s="32">
        <f t="shared" si="143"/>
        <v>45572.166666650359</v>
      </c>
      <c r="AJ6727" s="33">
        <v>101.48</v>
      </c>
      <c r="AK6727" s="33">
        <f>MIN(CalcoliFV!$AN$7,CalcoliFV!$AO$7+MAX(0,180-AJ6727)+4)</f>
        <v>110</v>
      </c>
    </row>
    <row r="6728" spans="35:37" x14ac:dyDescent="0.3">
      <c r="AI6728" s="32">
        <f t="shared" si="143"/>
        <v>45572.208333317023</v>
      </c>
      <c r="AJ6728" s="33">
        <v>109.66</v>
      </c>
      <c r="AK6728" s="33">
        <f>MIN(CalcoliFV!$AN$7,CalcoliFV!$AO$7+MAX(0,180-AJ6728)+4)</f>
        <v>110</v>
      </c>
    </row>
    <row r="6729" spans="35:37" x14ac:dyDescent="0.3">
      <c r="AI6729" s="32">
        <f t="shared" si="143"/>
        <v>45572.249999983687</v>
      </c>
      <c r="AJ6729" s="33">
        <v>123.32174000000001</v>
      </c>
      <c r="AK6729" s="33">
        <f>MIN(CalcoliFV!$AN$7,CalcoliFV!$AO$7+MAX(0,180-AJ6729)+4)</f>
        <v>110</v>
      </c>
    </row>
    <row r="6730" spans="35:37" x14ac:dyDescent="0.3">
      <c r="AI6730" s="32">
        <f t="shared" si="143"/>
        <v>45572.291666650352</v>
      </c>
      <c r="AJ6730" s="33">
        <v>162.22130999999999</v>
      </c>
      <c r="AK6730" s="33">
        <f>MIN(CalcoliFV!$AN$7,CalcoliFV!$AO$7+MAX(0,180-AJ6730)+4)</f>
        <v>91.778690000000012</v>
      </c>
    </row>
    <row r="6731" spans="35:37" x14ac:dyDescent="0.3">
      <c r="AI6731" s="32">
        <f t="shared" si="143"/>
        <v>45572.333333317016</v>
      </c>
      <c r="AJ6731" s="33">
        <v>150.69</v>
      </c>
      <c r="AK6731" s="33">
        <f>MIN(CalcoliFV!$AN$7,CalcoliFV!$AO$7+MAX(0,180-AJ6731)+4)</f>
        <v>103.31</v>
      </c>
    </row>
    <row r="6732" spans="35:37" x14ac:dyDescent="0.3">
      <c r="AI6732" s="32">
        <f t="shared" si="143"/>
        <v>45572.37499998368</v>
      </c>
      <c r="AJ6732" s="33">
        <v>130.66999999999999</v>
      </c>
      <c r="AK6732" s="33">
        <f>MIN(CalcoliFV!$AN$7,CalcoliFV!$AO$7+MAX(0,180-AJ6732)+4)</f>
        <v>110</v>
      </c>
    </row>
    <row r="6733" spans="35:37" x14ac:dyDescent="0.3">
      <c r="AI6733" s="32">
        <f t="shared" si="143"/>
        <v>45572.416666650344</v>
      </c>
      <c r="AJ6733" s="33">
        <v>118.59</v>
      </c>
      <c r="AK6733" s="33">
        <f>MIN(CalcoliFV!$AN$7,CalcoliFV!$AO$7+MAX(0,180-AJ6733)+4)</f>
        <v>110</v>
      </c>
    </row>
    <row r="6734" spans="35:37" x14ac:dyDescent="0.3">
      <c r="AI6734" s="32">
        <f t="shared" si="143"/>
        <v>45572.458333317009</v>
      </c>
      <c r="AJ6734" s="33">
        <v>116.71</v>
      </c>
      <c r="AK6734" s="33">
        <f>MIN(CalcoliFV!$AN$7,CalcoliFV!$AO$7+MAX(0,180-AJ6734)+4)</f>
        <v>110</v>
      </c>
    </row>
    <row r="6735" spans="35:37" x14ac:dyDescent="0.3">
      <c r="AI6735" s="32">
        <f t="shared" si="143"/>
        <v>45572.499999983673</v>
      </c>
      <c r="AJ6735" s="33">
        <v>105.34</v>
      </c>
      <c r="AK6735" s="33">
        <f>MIN(CalcoliFV!$AN$7,CalcoliFV!$AO$7+MAX(0,180-AJ6735)+4)</f>
        <v>110</v>
      </c>
    </row>
    <row r="6736" spans="35:37" x14ac:dyDescent="0.3">
      <c r="AI6736" s="32">
        <f t="shared" si="143"/>
        <v>45572.541666650337</v>
      </c>
      <c r="AJ6736" s="33">
        <v>105.34</v>
      </c>
      <c r="AK6736" s="33">
        <f>MIN(CalcoliFV!$AN$7,CalcoliFV!$AO$7+MAX(0,180-AJ6736)+4)</f>
        <v>110</v>
      </c>
    </row>
    <row r="6737" spans="35:37" x14ac:dyDescent="0.3">
      <c r="AI6737" s="32">
        <f t="shared" si="143"/>
        <v>45572.583333317001</v>
      </c>
      <c r="AJ6737" s="33">
        <v>111.68</v>
      </c>
      <c r="AK6737" s="33">
        <f>MIN(CalcoliFV!$AN$7,CalcoliFV!$AO$7+MAX(0,180-AJ6737)+4)</f>
        <v>110</v>
      </c>
    </row>
    <row r="6738" spans="35:37" x14ac:dyDescent="0.3">
      <c r="AI6738" s="32">
        <f t="shared" si="143"/>
        <v>45572.624999983665</v>
      </c>
      <c r="AJ6738" s="33">
        <v>116.71</v>
      </c>
      <c r="AK6738" s="33">
        <f>MIN(CalcoliFV!$AN$7,CalcoliFV!$AO$7+MAX(0,180-AJ6738)+4)</f>
        <v>110</v>
      </c>
    </row>
    <row r="6739" spans="35:37" x14ac:dyDescent="0.3">
      <c r="AI6739" s="32">
        <f t="shared" si="143"/>
        <v>45572.66666665033</v>
      </c>
      <c r="AJ6739" s="33">
        <v>119.46</v>
      </c>
      <c r="AK6739" s="33">
        <f>MIN(CalcoliFV!$AN$7,CalcoliFV!$AO$7+MAX(0,180-AJ6739)+4)</f>
        <v>110</v>
      </c>
    </row>
    <row r="6740" spans="35:37" x14ac:dyDescent="0.3">
      <c r="AI6740" s="32">
        <f t="shared" si="143"/>
        <v>45572.708333316994</v>
      </c>
      <c r="AJ6740" s="33">
        <v>142.03424000000001</v>
      </c>
      <c r="AK6740" s="33">
        <f>MIN(CalcoliFV!$AN$7,CalcoliFV!$AO$7+MAX(0,180-AJ6740)+4)</f>
        <v>110</v>
      </c>
    </row>
    <row r="6741" spans="35:37" x14ac:dyDescent="0.3">
      <c r="AI6741" s="32">
        <f t="shared" si="143"/>
        <v>45572.749999983658</v>
      </c>
      <c r="AJ6741" s="33">
        <v>151.49</v>
      </c>
      <c r="AK6741" s="33">
        <f>MIN(CalcoliFV!$AN$7,CalcoliFV!$AO$7+MAX(0,180-AJ6741)+4)</f>
        <v>102.50999999999999</v>
      </c>
    </row>
    <row r="6742" spans="35:37" x14ac:dyDescent="0.3">
      <c r="AI6742" s="32">
        <f t="shared" si="143"/>
        <v>45572.791666650322</v>
      </c>
      <c r="AJ6742" s="33">
        <v>220</v>
      </c>
      <c r="AK6742" s="33">
        <f>MIN(CalcoliFV!$AN$7,CalcoliFV!$AO$7+MAX(0,180-AJ6742)+4)</f>
        <v>74</v>
      </c>
    </row>
    <row r="6743" spans="35:37" x14ac:dyDescent="0.3">
      <c r="AI6743" s="32">
        <f t="shared" si="143"/>
        <v>45572.833333316987</v>
      </c>
      <c r="AJ6743" s="33">
        <v>154.08000000000001</v>
      </c>
      <c r="AK6743" s="33">
        <f>MIN(CalcoliFV!$AN$7,CalcoliFV!$AO$7+MAX(0,180-AJ6743)+4)</f>
        <v>99.919999999999987</v>
      </c>
    </row>
    <row r="6744" spans="35:37" x14ac:dyDescent="0.3">
      <c r="AI6744" s="32">
        <f t="shared" si="143"/>
        <v>45572.874999983651</v>
      </c>
      <c r="AJ6744" s="33">
        <v>119.46</v>
      </c>
      <c r="AK6744" s="33">
        <f>MIN(CalcoliFV!$AN$7,CalcoliFV!$AO$7+MAX(0,180-AJ6744)+4)</f>
        <v>110</v>
      </c>
    </row>
    <row r="6745" spans="35:37" x14ac:dyDescent="0.3">
      <c r="AI6745" s="32">
        <f t="shared" si="143"/>
        <v>45572.916666650315</v>
      </c>
      <c r="AJ6745" s="33">
        <v>115.95</v>
      </c>
      <c r="AK6745" s="33">
        <f>MIN(CalcoliFV!$AN$7,CalcoliFV!$AO$7+MAX(0,180-AJ6745)+4)</f>
        <v>110</v>
      </c>
    </row>
    <row r="6746" spans="35:37" x14ac:dyDescent="0.3">
      <c r="AI6746" s="32">
        <f t="shared" si="143"/>
        <v>45572.958333316979</v>
      </c>
      <c r="AJ6746" s="33">
        <v>110.8</v>
      </c>
      <c r="AK6746" s="33">
        <f>MIN(CalcoliFV!$AN$7,CalcoliFV!$AO$7+MAX(0,180-AJ6746)+4)</f>
        <v>110</v>
      </c>
    </row>
    <row r="6747" spans="35:37" x14ac:dyDescent="0.3">
      <c r="AI6747" s="32">
        <f t="shared" si="143"/>
        <v>45572.999999983644</v>
      </c>
      <c r="AJ6747" s="33">
        <v>100.04</v>
      </c>
      <c r="AK6747" s="33">
        <f>MIN(CalcoliFV!$AN$7,CalcoliFV!$AO$7+MAX(0,180-AJ6747)+4)</f>
        <v>110</v>
      </c>
    </row>
    <row r="6748" spans="35:37" x14ac:dyDescent="0.3">
      <c r="AI6748" s="32">
        <f t="shared" si="143"/>
        <v>45573.041666650308</v>
      </c>
      <c r="AJ6748" s="33">
        <v>97.73</v>
      </c>
      <c r="AK6748" s="33">
        <f>MIN(CalcoliFV!$AN$7,CalcoliFV!$AO$7+MAX(0,180-AJ6748)+4)</f>
        <v>110</v>
      </c>
    </row>
    <row r="6749" spans="35:37" x14ac:dyDescent="0.3">
      <c r="AI6749" s="32">
        <f t="shared" si="143"/>
        <v>45573.083333316972</v>
      </c>
      <c r="AJ6749" s="33">
        <v>95.25</v>
      </c>
      <c r="AK6749" s="33">
        <f>MIN(CalcoliFV!$AN$7,CalcoliFV!$AO$7+MAX(0,180-AJ6749)+4)</f>
        <v>110</v>
      </c>
    </row>
    <row r="6750" spans="35:37" x14ac:dyDescent="0.3">
      <c r="AI6750" s="32">
        <f t="shared" si="143"/>
        <v>45573.124999983636</v>
      </c>
      <c r="AJ6750" s="33">
        <v>93.7</v>
      </c>
      <c r="AK6750" s="33">
        <f>MIN(CalcoliFV!$AN$7,CalcoliFV!$AO$7+MAX(0,180-AJ6750)+4)</f>
        <v>110</v>
      </c>
    </row>
    <row r="6751" spans="35:37" x14ac:dyDescent="0.3">
      <c r="AI6751" s="32">
        <f t="shared" si="143"/>
        <v>45573.166666650301</v>
      </c>
      <c r="AJ6751" s="33">
        <v>92.58</v>
      </c>
      <c r="AK6751" s="33">
        <f>MIN(CalcoliFV!$AN$7,CalcoliFV!$AO$7+MAX(0,180-AJ6751)+4)</f>
        <v>110</v>
      </c>
    </row>
    <row r="6752" spans="35:37" x14ac:dyDescent="0.3">
      <c r="AI6752" s="32">
        <f t="shared" si="143"/>
        <v>45573.208333316965</v>
      </c>
      <c r="AJ6752" s="33">
        <v>98.887360000000001</v>
      </c>
      <c r="AK6752" s="33">
        <f>MIN(CalcoliFV!$AN$7,CalcoliFV!$AO$7+MAX(0,180-AJ6752)+4)</f>
        <v>110</v>
      </c>
    </row>
    <row r="6753" spans="35:37" x14ac:dyDescent="0.3">
      <c r="AI6753" s="32">
        <f t="shared" si="143"/>
        <v>45573.249999983629</v>
      </c>
      <c r="AJ6753" s="33">
        <v>112.06</v>
      </c>
      <c r="AK6753" s="33">
        <f>MIN(CalcoliFV!$AN$7,CalcoliFV!$AO$7+MAX(0,180-AJ6753)+4)</f>
        <v>110</v>
      </c>
    </row>
    <row r="6754" spans="35:37" x14ac:dyDescent="0.3">
      <c r="AI6754" s="32">
        <f t="shared" si="143"/>
        <v>45573.291666650293</v>
      </c>
      <c r="AJ6754" s="33">
        <v>129</v>
      </c>
      <c r="AK6754" s="33">
        <f>MIN(CalcoliFV!$AN$7,CalcoliFV!$AO$7+MAX(0,180-AJ6754)+4)</f>
        <v>110</v>
      </c>
    </row>
    <row r="6755" spans="35:37" x14ac:dyDescent="0.3">
      <c r="AI6755" s="32">
        <f t="shared" si="143"/>
        <v>45573.333333316958</v>
      </c>
      <c r="AJ6755" s="33">
        <v>146.97999999999999</v>
      </c>
      <c r="AK6755" s="33">
        <f>MIN(CalcoliFV!$AN$7,CalcoliFV!$AO$7+MAX(0,180-AJ6755)+4)</f>
        <v>107.02000000000001</v>
      </c>
    </row>
    <row r="6756" spans="35:37" x14ac:dyDescent="0.3">
      <c r="AI6756" s="32">
        <f t="shared" si="143"/>
        <v>45573.374999983622</v>
      </c>
      <c r="AJ6756" s="33">
        <v>131.6</v>
      </c>
      <c r="AK6756" s="33">
        <f>MIN(CalcoliFV!$AN$7,CalcoliFV!$AO$7+MAX(0,180-AJ6756)+4)</f>
        <v>110</v>
      </c>
    </row>
    <row r="6757" spans="35:37" x14ac:dyDescent="0.3">
      <c r="AI6757" s="32">
        <f t="shared" si="143"/>
        <v>45573.416666650286</v>
      </c>
      <c r="AJ6757" s="33">
        <v>119.46</v>
      </c>
      <c r="AK6757" s="33">
        <f>MIN(CalcoliFV!$AN$7,CalcoliFV!$AO$7+MAX(0,180-AJ6757)+4)</f>
        <v>110</v>
      </c>
    </row>
    <row r="6758" spans="35:37" x14ac:dyDescent="0.3">
      <c r="AI6758" s="32">
        <f t="shared" si="143"/>
        <v>45573.45833331695</v>
      </c>
      <c r="AJ6758" s="33">
        <v>116.12801</v>
      </c>
      <c r="AK6758" s="33">
        <f>MIN(CalcoliFV!$AN$7,CalcoliFV!$AO$7+MAX(0,180-AJ6758)+4)</f>
        <v>110</v>
      </c>
    </row>
    <row r="6759" spans="35:37" x14ac:dyDescent="0.3">
      <c r="AI6759" s="32">
        <f t="shared" si="143"/>
        <v>45573.499999983615</v>
      </c>
      <c r="AJ6759" s="33">
        <v>107.06</v>
      </c>
      <c r="AK6759" s="33">
        <f>MIN(CalcoliFV!$AN$7,CalcoliFV!$AO$7+MAX(0,180-AJ6759)+4)</f>
        <v>110</v>
      </c>
    </row>
    <row r="6760" spans="35:37" x14ac:dyDescent="0.3">
      <c r="AI6760" s="32">
        <f t="shared" si="143"/>
        <v>45573.541666650279</v>
      </c>
      <c r="AJ6760" s="33">
        <v>105.51</v>
      </c>
      <c r="AK6760" s="33">
        <f>MIN(CalcoliFV!$AN$7,CalcoliFV!$AO$7+MAX(0,180-AJ6760)+4)</f>
        <v>110</v>
      </c>
    </row>
    <row r="6761" spans="35:37" x14ac:dyDescent="0.3">
      <c r="AI6761" s="32">
        <f t="shared" si="143"/>
        <v>45573.583333316943</v>
      </c>
      <c r="AJ6761" s="33">
        <v>100</v>
      </c>
      <c r="AK6761" s="33">
        <f>MIN(CalcoliFV!$AN$7,CalcoliFV!$AO$7+MAX(0,180-AJ6761)+4)</f>
        <v>110</v>
      </c>
    </row>
    <row r="6762" spans="35:37" x14ac:dyDescent="0.3">
      <c r="AI6762" s="32">
        <f t="shared" si="143"/>
        <v>45573.624999983607</v>
      </c>
      <c r="AJ6762" s="33">
        <v>105</v>
      </c>
      <c r="AK6762" s="33">
        <f>MIN(CalcoliFV!$AN$7,CalcoliFV!$AO$7+MAX(0,180-AJ6762)+4)</f>
        <v>110</v>
      </c>
    </row>
    <row r="6763" spans="35:37" x14ac:dyDescent="0.3">
      <c r="AI6763" s="32">
        <f t="shared" si="143"/>
        <v>45573.666666650272</v>
      </c>
      <c r="AJ6763" s="33">
        <v>115.65</v>
      </c>
      <c r="AK6763" s="33">
        <f>MIN(CalcoliFV!$AN$7,CalcoliFV!$AO$7+MAX(0,180-AJ6763)+4)</f>
        <v>110</v>
      </c>
    </row>
    <row r="6764" spans="35:37" x14ac:dyDescent="0.3">
      <c r="AI6764" s="32">
        <f t="shared" si="143"/>
        <v>45573.708333316936</v>
      </c>
      <c r="AJ6764" s="33">
        <v>119.87</v>
      </c>
      <c r="AK6764" s="33">
        <f>MIN(CalcoliFV!$AN$7,CalcoliFV!$AO$7+MAX(0,180-AJ6764)+4)</f>
        <v>110</v>
      </c>
    </row>
    <row r="6765" spans="35:37" x14ac:dyDescent="0.3">
      <c r="AI6765" s="32">
        <f t="shared" si="143"/>
        <v>45573.7499999836</v>
      </c>
      <c r="AJ6765" s="33">
        <v>137.24</v>
      </c>
      <c r="AK6765" s="33">
        <f>MIN(CalcoliFV!$AN$7,CalcoliFV!$AO$7+MAX(0,180-AJ6765)+4)</f>
        <v>110</v>
      </c>
    </row>
    <row r="6766" spans="35:37" x14ac:dyDescent="0.3">
      <c r="AI6766" s="32">
        <f t="shared" si="143"/>
        <v>45573.791666650264</v>
      </c>
      <c r="AJ6766" s="33">
        <v>155</v>
      </c>
      <c r="AK6766" s="33">
        <f>MIN(CalcoliFV!$AN$7,CalcoliFV!$AO$7+MAX(0,180-AJ6766)+4)</f>
        <v>99</v>
      </c>
    </row>
    <row r="6767" spans="35:37" x14ac:dyDescent="0.3">
      <c r="AI6767" s="32">
        <f t="shared" si="143"/>
        <v>45573.833333316928</v>
      </c>
      <c r="AJ6767" s="33">
        <v>117.86</v>
      </c>
      <c r="AK6767" s="33">
        <f>MIN(CalcoliFV!$AN$7,CalcoliFV!$AO$7+MAX(0,180-AJ6767)+4)</f>
        <v>110</v>
      </c>
    </row>
    <row r="6768" spans="35:37" x14ac:dyDescent="0.3">
      <c r="AI6768" s="32">
        <f t="shared" si="143"/>
        <v>45573.874999983593</v>
      </c>
      <c r="AJ6768" s="33">
        <v>102.04</v>
      </c>
      <c r="AK6768" s="33">
        <f>MIN(CalcoliFV!$AN$7,CalcoliFV!$AO$7+MAX(0,180-AJ6768)+4)</f>
        <v>110</v>
      </c>
    </row>
    <row r="6769" spans="35:37" x14ac:dyDescent="0.3">
      <c r="AI6769" s="32">
        <f t="shared" si="143"/>
        <v>45573.916666650257</v>
      </c>
      <c r="AJ6769" s="33">
        <v>95.95</v>
      </c>
      <c r="AK6769" s="33">
        <f>MIN(CalcoliFV!$AN$7,CalcoliFV!$AO$7+MAX(0,180-AJ6769)+4)</f>
        <v>110</v>
      </c>
    </row>
    <row r="6770" spans="35:37" x14ac:dyDescent="0.3">
      <c r="AI6770" s="32">
        <f t="shared" si="143"/>
        <v>45573.958333316921</v>
      </c>
      <c r="AJ6770" s="33">
        <v>90.8</v>
      </c>
      <c r="AK6770" s="33">
        <f>MIN(CalcoliFV!$AN$7,CalcoliFV!$AO$7+MAX(0,180-AJ6770)+4)</f>
        <v>110</v>
      </c>
    </row>
    <row r="6771" spans="35:37" x14ac:dyDescent="0.3">
      <c r="AI6771" s="32">
        <f t="shared" si="143"/>
        <v>45573.999999983585</v>
      </c>
      <c r="AJ6771" s="33">
        <v>95.74</v>
      </c>
      <c r="AK6771" s="33">
        <f>MIN(CalcoliFV!$AN$7,CalcoliFV!$AO$7+MAX(0,180-AJ6771)+4)</f>
        <v>110</v>
      </c>
    </row>
    <row r="6772" spans="35:37" x14ac:dyDescent="0.3">
      <c r="AI6772" s="32">
        <f t="shared" si="143"/>
        <v>45574.04166665025</v>
      </c>
      <c r="AJ6772" s="33">
        <v>91.74</v>
      </c>
      <c r="AK6772" s="33">
        <f>MIN(CalcoliFV!$AN$7,CalcoliFV!$AO$7+MAX(0,180-AJ6772)+4)</f>
        <v>110</v>
      </c>
    </row>
    <row r="6773" spans="35:37" x14ac:dyDescent="0.3">
      <c r="AI6773" s="32">
        <f t="shared" si="143"/>
        <v>45574.083333316914</v>
      </c>
      <c r="AJ6773" s="33">
        <v>91.44</v>
      </c>
      <c r="AK6773" s="33">
        <f>MIN(CalcoliFV!$AN$7,CalcoliFV!$AO$7+MAX(0,180-AJ6773)+4)</f>
        <v>110</v>
      </c>
    </row>
    <row r="6774" spans="35:37" x14ac:dyDescent="0.3">
      <c r="AI6774" s="32">
        <f t="shared" si="143"/>
        <v>45574.124999983578</v>
      </c>
      <c r="AJ6774" s="33">
        <v>89.53</v>
      </c>
      <c r="AK6774" s="33">
        <f>MIN(CalcoliFV!$AN$7,CalcoliFV!$AO$7+MAX(0,180-AJ6774)+4)</f>
        <v>110</v>
      </c>
    </row>
    <row r="6775" spans="35:37" x14ac:dyDescent="0.3">
      <c r="AI6775" s="32">
        <f t="shared" si="143"/>
        <v>45574.166666650242</v>
      </c>
      <c r="AJ6775" s="33">
        <v>91.72</v>
      </c>
      <c r="AK6775" s="33">
        <f>MIN(CalcoliFV!$AN$7,CalcoliFV!$AO$7+MAX(0,180-AJ6775)+4)</f>
        <v>110</v>
      </c>
    </row>
    <row r="6776" spans="35:37" x14ac:dyDescent="0.3">
      <c r="AI6776" s="32">
        <f t="shared" si="143"/>
        <v>45574.208333316907</v>
      </c>
      <c r="AJ6776" s="33">
        <v>100</v>
      </c>
      <c r="AK6776" s="33">
        <f>MIN(CalcoliFV!$AN$7,CalcoliFV!$AO$7+MAX(0,180-AJ6776)+4)</f>
        <v>110</v>
      </c>
    </row>
    <row r="6777" spans="35:37" x14ac:dyDescent="0.3">
      <c r="AI6777" s="32">
        <f t="shared" si="143"/>
        <v>45574.249999983571</v>
      </c>
      <c r="AJ6777" s="33">
        <v>118.83</v>
      </c>
      <c r="AK6777" s="33">
        <f>MIN(CalcoliFV!$AN$7,CalcoliFV!$AO$7+MAX(0,180-AJ6777)+4)</f>
        <v>110</v>
      </c>
    </row>
    <row r="6778" spans="35:37" x14ac:dyDescent="0.3">
      <c r="AI6778" s="32">
        <f t="shared" si="143"/>
        <v>45574.291666650235</v>
      </c>
      <c r="AJ6778" s="33">
        <v>126.1</v>
      </c>
      <c r="AK6778" s="33">
        <f>MIN(CalcoliFV!$AN$7,CalcoliFV!$AO$7+MAX(0,180-AJ6778)+4)</f>
        <v>110</v>
      </c>
    </row>
    <row r="6779" spans="35:37" x14ac:dyDescent="0.3">
      <c r="AI6779" s="32">
        <f t="shared" si="143"/>
        <v>45574.333333316899</v>
      </c>
      <c r="AJ6779" s="33">
        <v>155</v>
      </c>
      <c r="AK6779" s="33">
        <f>MIN(CalcoliFV!$AN$7,CalcoliFV!$AO$7+MAX(0,180-AJ6779)+4)</f>
        <v>99</v>
      </c>
    </row>
    <row r="6780" spans="35:37" x14ac:dyDescent="0.3">
      <c r="AI6780" s="32">
        <f t="shared" si="143"/>
        <v>45574.374999983564</v>
      </c>
      <c r="AJ6780" s="33">
        <v>142.15</v>
      </c>
      <c r="AK6780" s="33">
        <f>MIN(CalcoliFV!$AN$7,CalcoliFV!$AO$7+MAX(0,180-AJ6780)+4)</f>
        <v>110</v>
      </c>
    </row>
    <row r="6781" spans="35:37" x14ac:dyDescent="0.3">
      <c r="AI6781" s="32">
        <f t="shared" si="143"/>
        <v>45574.416666650228</v>
      </c>
      <c r="AJ6781" s="33">
        <v>91.39</v>
      </c>
      <c r="AK6781" s="33">
        <f>MIN(CalcoliFV!$AN$7,CalcoliFV!$AO$7+MAX(0,180-AJ6781)+4)</f>
        <v>110</v>
      </c>
    </row>
    <row r="6782" spans="35:37" x14ac:dyDescent="0.3">
      <c r="AI6782" s="32">
        <f t="shared" si="143"/>
        <v>45574.458333316892</v>
      </c>
      <c r="AJ6782" s="33">
        <v>73.569999999999993</v>
      </c>
      <c r="AK6782" s="33">
        <f>MIN(CalcoliFV!$AN$7,CalcoliFV!$AO$7+MAX(0,180-AJ6782)+4)</f>
        <v>110</v>
      </c>
    </row>
    <row r="6783" spans="35:37" x14ac:dyDescent="0.3">
      <c r="AI6783" s="32">
        <f t="shared" si="143"/>
        <v>45574.499999983556</v>
      </c>
      <c r="AJ6783" s="33">
        <v>60</v>
      </c>
      <c r="AK6783" s="33">
        <f>MIN(CalcoliFV!$AN$7,CalcoliFV!$AO$7+MAX(0,180-AJ6783)+4)</f>
        <v>110</v>
      </c>
    </row>
    <row r="6784" spans="35:37" x14ac:dyDescent="0.3">
      <c r="AI6784" s="32">
        <f t="shared" si="143"/>
        <v>45574.541666650221</v>
      </c>
      <c r="AJ6784" s="33">
        <v>35</v>
      </c>
      <c r="AK6784" s="33">
        <f>MIN(CalcoliFV!$AN$7,CalcoliFV!$AO$7+MAX(0,180-AJ6784)+4)</f>
        <v>110</v>
      </c>
    </row>
    <row r="6785" spans="35:37" x14ac:dyDescent="0.3">
      <c r="AI6785" s="32">
        <f t="shared" si="143"/>
        <v>45574.583333316885</v>
      </c>
      <c r="AJ6785" s="33">
        <v>70.444720000000004</v>
      </c>
      <c r="AK6785" s="33">
        <f>MIN(CalcoliFV!$AN$7,CalcoliFV!$AO$7+MAX(0,180-AJ6785)+4)</f>
        <v>110</v>
      </c>
    </row>
    <row r="6786" spans="35:37" x14ac:dyDescent="0.3">
      <c r="AI6786" s="32">
        <f t="shared" si="143"/>
        <v>45574.624999983549</v>
      </c>
      <c r="AJ6786" s="33">
        <v>103.46</v>
      </c>
      <c r="AK6786" s="33">
        <f>MIN(CalcoliFV!$AN$7,CalcoliFV!$AO$7+MAX(0,180-AJ6786)+4)</f>
        <v>110</v>
      </c>
    </row>
    <row r="6787" spans="35:37" x14ac:dyDescent="0.3">
      <c r="AI6787" s="32">
        <f t="shared" si="143"/>
        <v>45574.666666650213</v>
      </c>
      <c r="AJ6787" s="33">
        <v>113.85</v>
      </c>
      <c r="AK6787" s="33">
        <f>MIN(CalcoliFV!$AN$7,CalcoliFV!$AO$7+MAX(0,180-AJ6787)+4)</f>
        <v>110</v>
      </c>
    </row>
    <row r="6788" spans="35:37" x14ac:dyDescent="0.3">
      <c r="AI6788" s="32">
        <f t="shared" si="143"/>
        <v>45574.708333316878</v>
      </c>
      <c r="AJ6788" s="33">
        <v>123</v>
      </c>
      <c r="AK6788" s="33">
        <f>MIN(CalcoliFV!$AN$7,CalcoliFV!$AO$7+MAX(0,180-AJ6788)+4)</f>
        <v>110</v>
      </c>
    </row>
    <row r="6789" spans="35:37" x14ac:dyDescent="0.3">
      <c r="AI6789" s="32">
        <f t="shared" ref="AI6789:AI6852" si="144">AI6788+1/24</f>
        <v>45574.749999983542</v>
      </c>
      <c r="AJ6789" s="33">
        <v>147.96</v>
      </c>
      <c r="AK6789" s="33">
        <f>MIN(CalcoliFV!$AN$7,CalcoliFV!$AO$7+MAX(0,180-AJ6789)+4)</f>
        <v>106.03999999999999</v>
      </c>
    </row>
    <row r="6790" spans="35:37" x14ac:dyDescent="0.3">
      <c r="AI6790" s="32">
        <f t="shared" si="144"/>
        <v>45574.791666650206</v>
      </c>
      <c r="AJ6790" s="33">
        <v>167.49</v>
      </c>
      <c r="AK6790" s="33">
        <f>MIN(CalcoliFV!$AN$7,CalcoliFV!$AO$7+MAX(0,180-AJ6790)+4)</f>
        <v>86.509999999999991</v>
      </c>
    </row>
    <row r="6791" spans="35:37" x14ac:dyDescent="0.3">
      <c r="AI6791" s="32">
        <f t="shared" si="144"/>
        <v>45574.83333331687</v>
      </c>
      <c r="AJ6791" s="33">
        <v>130</v>
      </c>
      <c r="AK6791" s="33">
        <f>MIN(CalcoliFV!$AN$7,CalcoliFV!$AO$7+MAX(0,180-AJ6791)+4)</f>
        <v>110</v>
      </c>
    </row>
    <row r="6792" spans="35:37" x14ac:dyDescent="0.3">
      <c r="AI6792" s="32">
        <f t="shared" si="144"/>
        <v>45574.874999983535</v>
      </c>
      <c r="AJ6792" s="33">
        <v>115.23</v>
      </c>
      <c r="AK6792" s="33">
        <f>MIN(CalcoliFV!$AN$7,CalcoliFV!$AO$7+MAX(0,180-AJ6792)+4)</f>
        <v>110</v>
      </c>
    </row>
    <row r="6793" spans="35:37" x14ac:dyDescent="0.3">
      <c r="AI6793" s="32">
        <f t="shared" si="144"/>
        <v>45574.916666650199</v>
      </c>
      <c r="AJ6793" s="33">
        <v>105.6</v>
      </c>
      <c r="AK6793" s="33">
        <f>MIN(CalcoliFV!$AN$7,CalcoliFV!$AO$7+MAX(0,180-AJ6793)+4)</f>
        <v>110</v>
      </c>
    </row>
    <row r="6794" spans="35:37" x14ac:dyDescent="0.3">
      <c r="AI6794" s="32">
        <f t="shared" si="144"/>
        <v>45574.958333316863</v>
      </c>
      <c r="AJ6794" s="33">
        <v>103.83</v>
      </c>
      <c r="AK6794" s="33">
        <f>MIN(CalcoliFV!$AN$7,CalcoliFV!$AO$7+MAX(0,180-AJ6794)+4)</f>
        <v>110</v>
      </c>
    </row>
    <row r="6795" spans="35:37" x14ac:dyDescent="0.3">
      <c r="AI6795" s="32">
        <f t="shared" si="144"/>
        <v>45574.999999983527</v>
      </c>
      <c r="AJ6795" s="33">
        <v>74.369200000000006</v>
      </c>
      <c r="AK6795" s="33">
        <f>MIN(CalcoliFV!$AN$7,CalcoliFV!$AO$7+MAX(0,180-AJ6795)+4)</f>
        <v>110</v>
      </c>
    </row>
    <row r="6796" spans="35:37" x14ac:dyDescent="0.3">
      <c r="AI6796" s="32">
        <f t="shared" si="144"/>
        <v>45575.041666650191</v>
      </c>
      <c r="AJ6796" s="33">
        <v>41.863129999999998</v>
      </c>
      <c r="AK6796" s="33">
        <f>MIN(CalcoliFV!$AN$7,CalcoliFV!$AO$7+MAX(0,180-AJ6796)+4)</f>
        <v>110</v>
      </c>
    </row>
    <row r="6797" spans="35:37" x14ac:dyDescent="0.3">
      <c r="AI6797" s="32">
        <f t="shared" si="144"/>
        <v>45575.083333316856</v>
      </c>
      <c r="AJ6797" s="33">
        <v>38.881720000000001</v>
      </c>
      <c r="AK6797" s="33">
        <f>MIN(CalcoliFV!$AN$7,CalcoliFV!$AO$7+MAX(0,180-AJ6797)+4)</f>
        <v>110</v>
      </c>
    </row>
    <row r="6798" spans="35:37" x14ac:dyDescent="0.3">
      <c r="AI6798" s="32">
        <f t="shared" si="144"/>
        <v>45575.12499998352</v>
      </c>
      <c r="AJ6798" s="33">
        <v>61.45</v>
      </c>
      <c r="AK6798" s="33">
        <f>MIN(CalcoliFV!$AN$7,CalcoliFV!$AO$7+MAX(0,180-AJ6798)+4)</f>
        <v>110</v>
      </c>
    </row>
    <row r="6799" spans="35:37" x14ac:dyDescent="0.3">
      <c r="AI6799" s="32">
        <f t="shared" si="144"/>
        <v>45575.166666650184</v>
      </c>
      <c r="AJ6799" s="33">
        <v>58.34</v>
      </c>
      <c r="AK6799" s="33">
        <f>MIN(CalcoliFV!$AN$7,CalcoliFV!$AO$7+MAX(0,180-AJ6799)+4)</f>
        <v>110</v>
      </c>
    </row>
    <row r="6800" spans="35:37" x14ac:dyDescent="0.3">
      <c r="AI6800" s="32">
        <f t="shared" si="144"/>
        <v>45575.208333316848</v>
      </c>
      <c r="AJ6800" s="33">
        <v>81.863380000000006</v>
      </c>
      <c r="AK6800" s="33">
        <f>MIN(CalcoliFV!$AN$7,CalcoliFV!$AO$7+MAX(0,180-AJ6800)+4)</f>
        <v>110</v>
      </c>
    </row>
    <row r="6801" spans="35:37" x14ac:dyDescent="0.3">
      <c r="AI6801" s="32">
        <f t="shared" si="144"/>
        <v>45575.249999983513</v>
      </c>
      <c r="AJ6801" s="33">
        <v>103.83</v>
      </c>
      <c r="AK6801" s="33">
        <f>MIN(CalcoliFV!$AN$7,CalcoliFV!$AO$7+MAX(0,180-AJ6801)+4)</f>
        <v>110</v>
      </c>
    </row>
    <row r="6802" spans="35:37" x14ac:dyDescent="0.3">
      <c r="AI6802" s="32">
        <f t="shared" si="144"/>
        <v>45575.291666650177</v>
      </c>
      <c r="AJ6802" s="33">
        <v>125.12</v>
      </c>
      <c r="AK6802" s="33">
        <f>MIN(CalcoliFV!$AN$7,CalcoliFV!$AO$7+MAX(0,180-AJ6802)+4)</f>
        <v>110</v>
      </c>
    </row>
    <row r="6803" spans="35:37" x14ac:dyDescent="0.3">
      <c r="AI6803" s="32">
        <f t="shared" si="144"/>
        <v>45575.333333316841</v>
      </c>
      <c r="AJ6803" s="33">
        <v>155</v>
      </c>
      <c r="AK6803" s="33">
        <f>MIN(CalcoliFV!$AN$7,CalcoliFV!$AO$7+MAX(0,180-AJ6803)+4)</f>
        <v>99</v>
      </c>
    </row>
    <row r="6804" spans="35:37" x14ac:dyDescent="0.3">
      <c r="AI6804" s="32">
        <f t="shared" si="144"/>
        <v>45575.374999983505</v>
      </c>
      <c r="AJ6804" s="33">
        <v>148.5</v>
      </c>
      <c r="AK6804" s="33">
        <f>MIN(CalcoliFV!$AN$7,CalcoliFV!$AO$7+MAX(0,180-AJ6804)+4)</f>
        <v>105.5</v>
      </c>
    </row>
    <row r="6805" spans="35:37" x14ac:dyDescent="0.3">
      <c r="AI6805" s="32">
        <f t="shared" si="144"/>
        <v>45575.41666665017</v>
      </c>
      <c r="AJ6805" s="33">
        <v>110.41</v>
      </c>
      <c r="AK6805" s="33">
        <f>MIN(CalcoliFV!$AN$7,CalcoliFV!$AO$7+MAX(0,180-AJ6805)+4)</f>
        <v>110</v>
      </c>
    </row>
    <row r="6806" spans="35:37" x14ac:dyDescent="0.3">
      <c r="AI6806" s="32">
        <f t="shared" si="144"/>
        <v>45575.458333316834</v>
      </c>
      <c r="AJ6806" s="33">
        <v>102.58</v>
      </c>
      <c r="AK6806" s="33">
        <f>MIN(CalcoliFV!$AN$7,CalcoliFV!$AO$7+MAX(0,180-AJ6806)+4)</f>
        <v>110</v>
      </c>
    </row>
    <row r="6807" spans="35:37" x14ac:dyDescent="0.3">
      <c r="AI6807" s="32">
        <f t="shared" si="144"/>
        <v>45575.499999983498</v>
      </c>
      <c r="AJ6807" s="33">
        <v>88</v>
      </c>
      <c r="AK6807" s="33">
        <f>MIN(CalcoliFV!$AN$7,CalcoliFV!$AO$7+MAX(0,180-AJ6807)+4)</f>
        <v>110</v>
      </c>
    </row>
    <row r="6808" spans="35:37" x14ac:dyDescent="0.3">
      <c r="AI6808" s="32">
        <f t="shared" si="144"/>
        <v>45575.541666650162</v>
      </c>
      <c r="AJ6808" s="33">
        <v>77.39</v>
      </c>
      <c r="AK6808" s="33">
        <f>MIN(CalcoliFV!$AN$7,CalcoliFV!$AO$7+MAX(0,180-AJ6808)+4)</f>
        <v>110</v>
      </c>
    </row>
    <row r="6809" spans="35:37" x14ac:dyDescent="0.3">
      <c r="AI6809" s="32">
        <f t="shared" si="144"/>
        <v>45575.583333316827</v>
      </c>
      <c r="AJ6809" s="33">
        <v>86.82</v>
      </c>
      <c r="AK6809" s="33">
        <f>MIN(CalcoliFV!$AN$7,CalcoliFV!$AO$7+MAX(0,180-AJ6809)+4)</f>
        <v>110</v>
      </c>
    </row>
    <row r="6810" spans="35:37" x14ac:dyDescent="0.3">
      <c r="AI6810" s="32">
        <f t="shared" si="144"/>
        <v>45575.624999983491</v>
      </c>
      <c r="AJ6810" s="33">
        <v>92.6</v>
      </c>
      <c r="AK6810" s="33">
        <f>MIN(CalcoliFV!$AN$7,CalcoliFV!$AO$7+MAX(0,180-AJ6810)+4)</f>
        <v>110</v>
      </c>
    </row>
    <row r="6811" spans="35:37" x14ac:dyDescent="0.3">
      <c r="AI6811" s="32">
        <f t="shared" si="144"/>
        <v>45575.666666650155</v>
      </c>
      <c r="AJ6811" s="33">
        <v>101.35</v>
      </c>
      <c r="AK6811" s="33">
        <f>MIN(CalcoliFV!$AN$7,CalcoliFV!$AO$7+MAX(0,180-AJ6811)+4)</f>
        <v>110</v>
      </c>
    </row>
    <row r="6812" spans="35:37" x14ac:dyDescent="0.3">
      <c r="AI6812" s="32">
        <f t="shared" si="144"/>
        <v>45575.708333316819</v>
      </c>
      <c r="AJ6812" s="33">
        <v>113.22</v>
      </c>
      <c r="AK6812" s="33">
        <f>MIN(CalcoliFV!$AN$7,CalcoliFV!$AO$7+MAX(0,180-AJ6812)+4)</f>
        <v>110</v>
      </c>
    </row>
    <row r="6813" spans="35:37" x14ac:dyDescent="0.3">
      <c r="AI6813" s="32">
        <f t="shared" si="144"/>
        <v>45575.749999983484</v>
      </c>
      <c r="AJ6813" s="33">
        <v>153.31059999999999</v>
      </c>
      <c r="AK6813" s="33">
        <f>MIN(CalcoliFV!$AN$7,CalcoliFV!$AO$7+MAX(0,180-AJ6813)+4)</f>
        <v>100.68940000000001</v>
      </c>
    </row>
    <row r="6814" spans="35:37" x14ac:dyDescent="0.3">
      <c r="AI6814" s="32">
        <f t="shared" si="144"/>
        <v>45575.791666650148</v>
      </c>
      <c r="AJ6814" s="33">
        <v>156.9</v>
      </c>
      <c r="AK6814" s="33">
        <f>MIN(CalcoliFV!$AN$7,CalcoliFV!$AO$7+MAX(0,180-AJ6814)+4)</f>
        <v>97.1</v>
      </c>
    </row>
    <row r="6815" spans="35:37" x14ac:dyDescent="0.3">
      <c r="AI6815" s="32">
        <f t="shared" si="144"/>
        <v>45575.833333316812</v>
      </c>
      <c r="AJ6815" s="33">
        <v>136.56</v>
      </c>
      <c r="AK6815" s="33">
        <f>MIN(CalcoliFV!$AN$7,CalcoliFV!$AO$7+MAX(0,180-AJ6815)+4)</f>
        <v>110</v>
      </c>
    </row>
    <row r="6816" spans="35:37" x14ac:dyDescent="0.3">
      <c r="AI6816" s="32">
        <f t="shared" si="144"/>
        <v>45575.874999983476</v>
      </c>
      <c r="AJ6816" s="33">
        <v>112.3</v>
      </c>
      <c r="AK6816" s="33">
        <f>MIN(CalcoliFV!$AN$7,CalcoliFV!$AO$7+MAX(0,180-AJ6816)+4)</f>
        <v>110</v>
      </c>
    </row>
    <row r="6817" spans="35:37" x14ac:dyDescent="0.3">
      <c r="AI6817" s="32">
        <f t="shared" si="144"/>
        <v>45575.916666650141</v>
      </c>
      <c r="AJ6817" s="33">
        <v>103.83</v>
      </c>
      <c r="AK6817" s="33">
        <f>MIN(CalcoliFV!$AN$7,CalcoliFV!$AO$7+MAX(0,180-AJ6817)+4)</f>
        <v>110</v>
      </c>
    </row>
    <row r="6818" spans="35:37" x14ac:dyDescent="0.3">
      <c r="AI6818" s="32">
        <f t="shared" si="144"/>
        <v>45575.958333316805</v>
      </c>
      <c r="AJ6818" s="33">
        <v>102.21</v>
      </c>
      <c r="AK6818" s="33">
        <f>MIN(CalcoliFV!$AN$7,CalcoliFV!$AO$7+MAX(0,180-AJ6818)+4)</f>
        <v>110</v>
      </c>
    </row>
    <row r="6819" spans="35:37" x14ac:dyDescent="0.3">
      <c r="AI6819" s="32">
        <f t="shared" si="144"/>
        <v>45575.999999983469</v>
      </c>
      <c r="AJ6819" s="33">
        <v>87.46</v>
      </c>
      <c r="AK6819" s="33">
        <f>MIN(CalcoliFV!$AN$7,CalcoliFV!$AO$7+MAX(0,180-AJ6819)+4)</f>
        <v>110</v>
      </c>
    </row>
    <row r="6820" spans="35:37" x14ac:dyDescent="0.3">
      <c r="AI6820" s="32">
        <f t="shared" si="144"/>
        <v>45576.041666650133</v>
      </c>
      <c r="AJ6820" s="33">
        <v>79.794979999999995</v>
      </c>
      <c r="AK6820" s="33">
        <f>MIN(CalcoliFV!$AN$7,CalcoliFV!$AO$7+MAX(0,180-AJ6820)+4)</f>
        <v>110</v>
      </c>
    </row>
    <row r="6821" spans="35:37" x14ac:dyDescent="0.3">
      <c r="AI6821" s="32">
        <f t="shared" si="144"/>
        <v>45576.083333316798</v>
      </c>
      <c r="AJ6821" s="33">
        <v>72.540850000000006</v>
      </c>
      <c r="AK6821" s="33">
        <f>MIN(CalcoliFV!$AN$7,CalcoliFV!$AO$7+MAX(0,180-AJ6821)+4)</f>
        <v>110</v>
      </c>
    </row>
    <row r="6822" spans="35:37" x14ac:dyDescent="0.3">
      <c r="AI6822" s="32">
        <f t="shared" si="144"/>
        <v>45576.124999983462</v>
      </c>
      <c r="AJ6822" s="33">
        <v>67.908100000000005</v>
      </c>
      <c r="AK6822" s="33">
        <f>MIN(CalcoliFV!$AN$7,CalcoliFV!$AO$7+MAX(0,180-AJ6822)+4)</f>
        <v>110</v>
      </c>
    </row>
    <row r="6823" spans="35:37" x14ac:dyDescent="0.3">
      <c r="AI6823" s="32">
        <f t="shared" si="144"/>
        <v>45576.166666650126</v>
      </c>
      <c r="AJ6823" s="33">
        <v>69.866600000000005</v>
      </c>
      <c r="AK6823" s="33">
        <f>MIN(CalcoliFV!$AN$7,CalcoliFV!$AO$7+MAX(0,180-AJ6823)+4)</f>
        <v>110</v>
      </c>
    </row>
    <row r="6824" spans="35:37" x14ac:dyDescent="0.3">
      <c r="AI6824" s="32">
        <f t="shared" si="144"/>
        <v>45576.20833331679</v>
      </c>
      <c r="AJ6824" s="33">
        <v>83.245369999999994</v>
      </c>
      <c r="AK6824" s="33">
        <f>MIN(CalcoliFV!$AN$7,CalcoliFV!$AO$7+MAX(0,180-AJ6824)+4)</f>
        <v>110</v>
      </c>
    </row>
    <row r="6825" spans="35:37" x14ac:dyDescent="0.3">
      <c r="AI6825" s="32">
        <f t="shared" si="144"/>
        <v>45576.249999983454</v>
      </c>
      <c r="AJ6825" s="33">
        <v>111.51</v>
      </c>
      <c r="AK6825" s="33">
        <f>MIN(CalcoliFV!$AN$7,CalcoliFV!$AO$7+MAX(0,180-AJ6825)+4)</f>
        <v>110</v>
      </c>
    </row>
    <row r="6826" spans="35:37" x14ac:dyDescent="0.3">
      <c r="AI6826" s="32">
        <f t="shared" si="144"/>
        <v>45576.291666650119</v>
      </c>
      <c r="AJ6826" s="33">
        <v>140.41</v>
      </c>
      <c r="AK6826" s="33">
        <f>MIN(CalcoliFV!$AN$7,CalcoliFV!$AO$7+MAX(0,180-AJ6826)+4)</f>
        <v>110</v>
      </c>
    </row>
    <row r="6827" spans="35:37" x14ac:dyDescent="0.3">
      <c r="AI6827" s="32">
        <f t="shared" si="144"/>
        <v>45576.333333316783</v>
      </c>
      <c r="AJ6827" s="33">
        <v>155.49102999999999</v>
      </c>
      <c r="AK6827" s="33">
        <f>MIN(CalcoliFV!$AN$7,CalcoliFV!$AO$7+MAX(0,180-AJ6827)+4)</f>
        <v>98.508970000000005</v>
      </c>
    </row>
    <row r="6828" spans="35:37" x14ac:dyDescent="0.3">
      <c r="AI6828" s="32">
        <f t="shared" si="144"/>
        <v>45576.374999983447</v>
      </c>
      <c r="AJ6828" s="33">
        <v>139</v>
      </c>
      <c r="AK6828" s="33">
        <f>MIN(CalcoliFV!$AN$7,CalcoliFV!$AO$7+MAX(0,180-AJ6828)+4)</f>
        <v>110</v>
      </c>
    </row>
    <row r="6829" spans="35:37" x14ac:dyDescent="0.3">
      <c r="AI6829" s="32">
        <f t="shared" si="144"/>
        <v>45576.416666650111</v>
      </c>
      <c r="AJ6829" s="33">
        <v>105.1</v>
      </c>
      <c r="AK6829" s="33">
        <f>MIN(CalcoliFV!$AN$7,CalcoliFV!$AO$7+MAX(0,180-AJ6829)+4)</f>
        <v>110</v>
      </c>
    </row>
    <row r="6830" spans="35:37" x14ac:dyDescent="0.3">
      <c r="AI6830" s="32">
        <f t="shared" si="144"/>
        <v>45576.458333316776</v>
      </c>
      <c r="AJ6830" s="33">
        <v>88.2</v>
      </c>
      <c r="AK6830" s="33">
        <f>MIN(CalcoliFV!$AN$7,CalcoliFV!$AO$7+MAX(0,180-AJ6830)+4)</f>
        <v>110</v>
      </c>
    </row>
    <row r="6831" spans="35:37" x14ac:dyDescent="0.3">
      <c r="AI6831" s="32">
        <f t="shared" si="144"/>
        <v>45576.49999998344</v>
      </c>
      <c r="AJ6831" s="33">
        <v>61.65</v>
      </c>
      <c r="AK6831" s="33">
        <f>MIN(CalcoliFV!$AN$7,CalcoliFV!$AO$7+MAX(0,180-AJ6831)+4)</f>
        <v>110</v>
      </c>
    </row>
    <row r="6832" spans="35:37" x14ac:dyDescent="0.3">
      <c r="AI6832" s="32">
        <f t="shared" si="144"/>
        <v>45576.541666650104</v>
      </c>
      <c r="AJ6832" s="33">
        <v>57.169910000000002</v>
      </c>
      <c r="AK6832" s="33">
        <f>MIN(CalcoliFV!$AN$7,CalcoliFV!$AO$7+MAX(0,180-AJ6832)+4)</f>
        <v>110</v>
      </c>
    </row>
    <row r="6833" spans="35:37" x14ac:dyDescent="0.3">
      <c r="AI6833" s="32">
        <f t="shared" si="144"/>
        <v>45576.583333316768</v>
      </c>
      <c r="AJ6833" s="33">
        <v>59.562269999999998</v>
      </c>
      <c r="AK6833" s="33">
        <f>MIN(CalcoliFV!$AN$7,CalcoliFV!$AO$7+MAX(0,180-AJ6833)+4)</f>
        <v>110</v>
      </c>
    </row>
    <row r="6834" spans="35:37" x14ac:dyDescent="0.3">
      <c r="AI6834" s="32">
        <f t="shared" si="144"/>
        <v>45576.624999983433</v>
      </c>
      <c r="AJ6834" s="33">
        <v>88.03</v>
      </c>
      <c r="AK6834" s="33">
        <f>MIN(CalcoliFV!$AN$7,CalcoliFV!$AO$7+MAX(0,180-AJ6834)+4)</f>
        <v>110</v>
      </c>
    </row>
    <row r="6835" spans="35:37" x14ac:dyDescent="0.3">
      <c r="AI6835" s="32">
        <f t="shared" si="144"/>
        <v>45576.666666650097</v>
      </c>
      <c r="AJ6835" s="33">
        <v>105.1</v>
      </c>
      <c r="AK6835" s="33">
        <f>MIN(CalcoliFV!$AN$7,CalcoliFV!$AO$7+MAX(0,180-AJ6835)+4)</f>
        <v>110</v>
      </c>
    </row>
    <row r="6836" spans="35:37" x14ac:dyDescent="0.3">
      <c r="AI6836" s="32">
        <f t="shared" si="144"/>
        <v>45576.708333316761</v>
      </c>
      <c r="AJ6836" s="33">
        <v>122</v>
      </c>
      <c r="AK6836" s="33">
        <f>MIN(CalcoliFV!$AN$7,CalcoliFV!$AO$7+MAX(0,180-AJ6836)+4)</f>
        <v>110</v>
      </c>
    </row>
    <row r="6837" spans="35:37" x14ac:dyDescent="0.3">
      <c r="AI6837" s="32">
        <f t="shared" si="144"/>
        <v>45576.749999983425</v>
      </c>
      <c r="AJ6837" s="33">
        <v>150</v>
      </c>
      <c r="AK6837" s="33">
        <f>MIN(CalcoliFV!$AN$7,CalcoliFV!$AO$7+MAX(0,180-AJ6837)+4)</f>
        <v>104</v>
      </c>
    </row>
    <row r="6838" spans="35:37" x14ac:dyDescent="0.3">
      <c r="AI6838" s="32">
        <f t="shared" si="144"/>
        <v>45576.79166665009</v>
      </c>
      <c r="AJ6838" s="33">
        <v>168</v>
      </c>
      <c r="AK6838" s="33">
        <f>MIN(CalcoliFV!$AN$7,CalcoliFV!$AO$7+MAX(0,180-AJ6838)+4)</f>
        <v>86</v>
      </c>
    </row>
    <row r="6839" spans="35:37" x14ac:dyDescent="0.3">
      <c r="AI6839" s="32">
        <f t="shared" si="144"/>
        <v>45576.833333316754</v>
      </c>
      <c r="AJ6839" s="33">
        <v>145</v>
      </c>
      <c r="AK6839" s="33">
        <f>MIN(CalcoliFV!$AN$7,CalcoliFV!$AO$7+MAX(0,180-AJ6839)+4)</f>
        <v>109</v>
      </c>
    </row>
    <row r="6840" spans="35:37" x14ac:dyDescent="0.3">
      <c r="AI6840" s="32">
        <f t="shared" si="144"/>
        <v>45576.874999983418</v>
      </c>
      <c r="AJ6840" s="33">
        <v>120</v>
      </c>
      <c r="AK6840" s="33">
        <f>MIN(CalcoliFV!$AN$7,CalcoliFV!$AO$7+MAX(0,180-AJ6840)+4)</f>
        <v>110</v>
      </c>
    </row>
    <row r="6841" spans="35:37" x14ac:dyDescent="0.3">
      <c r="AI6841" s="32">
        <f t="shared" si="144"/>
        <v>45576.916666650082</v>
      </c>
      <c r="AJ6841" s="33">
        <v>114.76</v>
      </c>
      <c r="AK6841" s="33">
        <f>MIN(CalcoliFV!$AN$7,CalcoliFV!$AO$7+MAX(0,180-AJ6841)+4)</f>
        <v>110</v>
      </c>
    </row>
    <row r="6842" spans="35:37" x14ac:dyDescent="0.3">
      <c r="AI6842" s="32">
        <f t="shared" si="144"/>
        <v>45576.958333316747</v>
      </c>
      <c r="AJ6842" s="33">
        <v>114.52</v>
      </c>
      <c r="AK6842" s="33">
        <f>MIN(CalcoliFV!$AN$7,CalcoliFV!$AO$7+MAX(0,180-AJ6842)+4)</f>
        <v>110</v>
      </c>
    </row>
    <row r="6843" spans="35:37" x14ac:dyDescent="0.3">
      <c r="AI6843" s="32">
        <f t="shared" si="144"/>
        <v>45576.999999983411</v>
      </c>
      <c r="AJ6843" s="33">
        <v>127.74</v>
      </c>
      <c r="AK6843" s="33">
        <f>MIN(CalcoliFV!$AN$7,CalcoliFV!$AO$7+MAX(0,180-AJ6843)+4)</f>
        <v>110</v>
      </c>
    </row>
    <row r="6844" spans="35:37" x14ac:dyDescent="0.3">
      <c r="AI6844" s="32">
        <f t="shared" si="144"/>
        <v>45577.041666650075</v>
      </c>
      <c r="AJ6844" s="33">
        <v>126.26</v>
      </c>
      <c r="AK6844" s="33">
        <f>MIN(CalcoliFV!$AN$7,CalcoliFV!$AO$7+MAX(0,180-AJ6844)+4)</f>
        <v>110</v>
      </c>
    </row>
    <row r="6845" spans="35:37" x14ac:dyDescent="0.3">
      <c r="AI6845" s="32">
        <f t="shared" si="144"/>
        <v>45577.083333316739</v>
      </c>
      <c r="AJ6845" s="33">
        <v>126.26</v>
      </c>
      <c r="AK6845" s="33">
        <f>MIN(CalcoliFV!$AN$7,CalcoliFV!$AO$7+MAX(0,180-AJ6845)+4)</f>
        <v>110</v>
      </c>
    </row>
    <row r="6846" spans="35:37" x14ac:dyDescent="0.3">
      <c r="AI6846" s="32">
        <f t="shared" si="144"/>
        <v>45577.124999983404</v>
      </c>
      <c r="AJ6846" s="33">
        <v>115.9</v>
      </c>
      <c r="AK6846" s="33">
        <f>MIN(CalcoliFV!$AN$7,CalcoliFV!$AO$7+MAX(0,180-AJ6846)+4)</f>
        <v>110</v>
      </c>
    </row>
    <row r="6847" spans="35:37" x14ac:dyDescent="0.3">
      <c r="AI6847" s="32">
        <f t="shared" si="144"/>
        <v>45577.166666650068</v>
      </c>
      <c r="AJ6847" s="33">
        <v>115.9</v>
      </c>
      <c r="AK6847" s="33">
        <f>MIN(CalcoliFV!$AN$7,CalcoliFV!$AO$7+MAX(0,180-AJ6847)+4)</f>
        <v>110</v>
      </c>
    </row>
    <row r="6848" spans="35:37" x14ac:dyDescent="0.3">
      <c r="AI6848" s="32">
        <f t="shared" si="144"/>
        <v>45577.208333316732</v>
      </c>
      <c r="AJ6848" s="33">
        <v>126.26</v>
      </c>
      <c r="AK6848" s="33">
        <f>MIN(CalcoliFV!$AN$7,CalcoliFV!$AO$7+MAX(0,180-AJ6848)+4)</f>
        <v>110</v>
      </c>
    </row>
    <row r="6849" spans="35:37" x14ac:dyDescent="0.3">
      <c r="AI6849" s="32">
        <f t="shared" si="144"/>
        <v>45577.249999983396</v>
      </c>
      <c r="AJ6849" s="33">
        <v>149.59</v>
      </c>
      <c r="AK6849" s="33">
        <f>MIN(CalcoliFV!$AN$7,CalcoliFV!$AO$7+MAX(0,180-AJ6849)+4)</f>
        <v>104.41</v>
      </c>
    </row>
    <row r="6850" spans="35:37" x14ac:dyDescent="0.3">
      <c r="AI6850" s="32">
        <f t="shared" si="144"/>
        <v>45577.291666650061</v>
      </c>
      <c r="AJ6850" s="33">
        <v>158.63999999999999</v>
      </c>
      <c r="AK6850" s="33">
        <f>MIN(CalcoliFV!$AN$7,CalcoliFV!$AO$7+MAX(0,180-AJ6850)+4)</f>
        <v>95.360000000000014</v>
      </c>
    </row>
    <row r="6851" spans="35:37" x14ac:dyDescent="0.3">
      <c r="AI6851" s="32">
        <f t="shared" si="144"/>
        <v>45577.333333316725</v>
      </c>
      <c r="AJ6851" s="33">
        <v>154.08000000000001</v>
      </c>
      <c r="AK6851" s="33">
        <f>MIN(CalcoliFV!$AN$7,CalcoliFV!$AO$7+MAX(0,180-AJ6851)+4)</f>
        <v>99.919999999999987</v>
      </c>
    </row>
    <row r="6852" spans="35:37" x14ac:dyDescent="0.3">
      <c r="AI6852" s="32">
        <f t="shared" si="144"/>
        <v>45577.374999983389</v>
      </c>
      <c r="AJ6852" s="33">
        <v>105.01</v>
      </c>
      <c r="AK6852" s="33">
        <f>MIN(CalcoliFV!$AN$7,CalcoliFV!$AO$7+MAX(0,180-AJ6852)+4)</f>
        <v>110</v>
      </c>
    </row>
    <row r="6853" spans="35:37" x14ac:dyDescent="0.3">
      <c r="AI6853" s="32">
        <f t="shared" ref="AI6853:AI6916" si="145">AI6852+1/24</f>
        <v>45577.416666650053</v>
      </c>
      <c r="AJ6853" s="33">
        <v>88.9</v>
      </c>
      <c r="AK6853" s="33">
        <f>MIN(CalcoliFV!$AN$7,CalcoliFV!$AO$7+MAX(0,180-AJ6853)+4)</f>
        <v>110</v>
      </c>
    </row>
    <row r="6854" spans="35:37" x14ac:dyDescent="0.3">
      <c r="AI6854" s="32">
        <f t="shared" si="145"/>
        <v>45577.458333316717</v>
      </c>
      <c r="AJ6854" s="33">
        <v>65</v>
      </c>
      <c r="AK6854" s="33">
        <f>MIN(CalcoliFV!$AN$7,CalcoliFV!$AO$7+MAX(0,180-AJ6854)+4)</f>
        <v>110</v>
      </c>
    </row>
    <row r="6855" spans="35:37" x14ac:dyDescent="0.3">
      <c r="AI6855" s="32">
        <f t="shared" si="145"/>
        <v>45577.499999983382</v>
      </c>
      <c r="AJ6855" s="33">
        <v>55.79683</v>
      </c>
      <c r="AK6855" s="33">
        <f>MIN(CalcoliFV!$AN$7,CalcoliFV!$AO$7+MAX(0,180-AJ6855)+4)</f>
        <v>110</v>
      </c>
    </row>
    <row r="6856" spans="35:37" x14ac:dyDescent="0.3">
      <c r="AI6856" s="32">
        <f t="shared" si="145"/>
        <v>45577.541666650046</v>
      </c>
      <c r="AJ6856" s="33">
        <v>48.11</v>
      </c>
      <c r="AK6856" s="33">
        <f>MIN(CalcoliFV!$AN$7,CalcoliFV!$AO$7+MAX(0,180-AJ6856)+4)</f>
        <v>110</v>
      </c>
    </row>
    <row r="6857" spans="35:37" x14ac:dyDescent="0.3">
      <c r="AI6857" s="32">
        <f t="shared" si="145"/>
        <v>45577.58333331671</v>
      </c>
      <c r="AJ6857" s="33">
        <v>23.340710000000001</v>
      </c>
      <c r="AK6857" s="33">
        <f>MIN(CalcoliFV!$AN$7,CalcoliFV!$AO$7+MAX(0,180-AJ6857)+4)</f>
        <v>110</v>
      </c>
    </row>
    <row r="6858" spans="35:37" x14ac:dyDescent="0.3">
      <c r="AI6858" s="32">
        <f t="shared" si="145"/>
        <v>45577.624999983374</v>
      </c>
      <c r="AJ6858" s="33">
        <v>46.348550000000003</v>
      </c>
      <c r="AK6858" s="33">
        <f>MIN(CalcoliFV!$AN$7,CalcoliFV!$AO$7+MAX(0,180-AJ6858)+4)</f>
        <v>110</v>
      </c>
    </row>
    <row r="6859" spans="35:37" x14ac:dyDescent="0.3">
      <c r="AI6859" s="32">
        <f t="shared" si="145"/>
        <v>45577.666666650039</v>
      </c>
      <c r="AJ6859" s="33">
        <v>70</v>
      </c>
      <c r="AK6859" s="33">
        <f>MIN(CalcoliFV!$AN$7,CalcoliFV!$AO$7+MAX(0,180-AJ6859)+4)</f>
        <v>110</v>
      </c>
    </row>
    <row r="6860" spans="35:37" x14ac:dyDescent="0.3">
      <c r="AI6860" s="32">
        <f t="shared" si="145"/>
        <v>45577.708333316703</v>
      </c>
      <c r="AJ6860" s="33">
        <v>133.69</v>
      </c>
      <c r="AK6860" s="33">
        <f>MIN(CalcoliFV!$AN$7,CalcoliFV!$AO$7+MAX(0,180-AJ6860)+4)</f>
        <v>110</v>
      </c>
    </row>
    <row r="6861" spans="35:37" x14ac:dyDescent="0.3">
      <c r="AI6861" s="32">
        <f t="shared" si="145"/>
        <v>45577.749999983367</v>
      </c>
      <c r="AJ6861" s="33">
        <v>170</v>
      </c>
      <c r="AK6861" s="33">
        <f>MIN(CalcoliFV!$AN$7,CalcoliFV!$AO$7+MAX(0,180-AJ6861)+4)</f>
        <v>84</v>
      </c>
    </row>
    <row r="6862" spans="35:37" x14ac:dyDescent="0.3">
      <c r="AI6862" s="32">
        <f t="shared" si="145"/>
        <v>45577.791666650031</v>
      </c>
      <c r="AJ6862" s="33">
        <v>200</v>
      </c>
      <c r="AK6862" s="33">
        <f>MIN(CalcoliFV!$AN$7,CalcoliFV!$AO$7+MAX(0,180-AJ6862)+4)</f>
        <v>74</v>
      </c>
    </row>
    <row r="6863" spans="35:37" x14ac:dyDescent="0.3">
      <c r="AI6863" s="32">
        <f t="shared" si="145"/>
        <v>45577.833333316696</v>
      </c>
      <c r="AJ6863" s="33">
        <v>181.63</v>
      </c>
      <c r="AK6863" s="33">
        <f>MIN(CalcoliFV!$AN$7,CalcoliFV!$AO$7+MAX(0,180-AJ6863)+4)</f>
        <v>74</v>
      </c>
    </row>
    <row r="6864" spans="35:37" x14ac:dyDescent="0.3">
      <c r="AI6864" s="32">
        <f t="shared" si="145"/>
        <v>45577.87499998336</v>
      </c>
      <c r="AJ6864" s="33">
        <v>155</v>
      </c>
      <c r="AK6864" s="33">
        <f>MIN(CalcoliFV!$AN$7,CalcoliFV!$AO$7+MAX(0,180-AJ6864)+4)</f>
        <v>99</v>
      </c>
    </row>
    <row r="6865" spans="35:37" x14ac:dyDescent="0.3">
      <c r="AI6865" s="32">
        <f t="shared" si="145"/>
        <v>45577.916666650024</v>
      </c>
      <c r="AJ6865" s="33">
        <v>145</v>
      </c>
      <c r="AK6865" s="33">
        <f>MIN(CalcoliFV!$AN$7,CalcoliFV!$AO$7+MAX(0,180-AJ6865)+4)</f>
        <v>109</v>
      </c>
    </row>
    <row r="6866" spans="35:37" x14ac:dyDescent="0.3">
      <c r="AI6866" s="32">
        <f t="shared" si="145"/>
        <v>45577.958333316688</v>
      </c>
      <c r="AJ6866" s="33">
        <v>135.55000000000001</v>
      </c>
      <c r="AK6866" s="33">
        <f>MIN(CalcoliFV!$AN$7,CalcoliFV!$AO$7+MAX(0,180-AJ6866)+4)</f>
        <v>110</v>
      </c>
    </row>
    <row r="6867" spans="35:37" x14ac:dyDescent="0.3">
      <c r="AI6867" s="32">
        <f t="shared" si="145"/>
        <v>45577.999999983353</v>
      </c>
      <c r="AJ6867" s="33">
        <v>136.41999999999999</v>
      </c>
      <c r="AK6867" s="33">
        <f>MIN(CalcoliFV!$AN$7,CalcoliFV!$AO$7+MAX(0,180-AJ6867)+4)</f>
        <v>110</v>
      </c>
    </row>
    <row r="6868" spans="35:37" x14ac:dyDescent="0.3">
      <c r="AI6868" s="32">
        <f t="shared" si="145"/>
        <v>45578.041666650017</v>
      </c>
      <c r="AJ6868" s="33">
        <v>131.21</v>
      </c>
      <c r="AK6868" s="33">
        <f>MIN(CalcoliFV!$AN$7,CalcoliFV!$AO$7+MAX(0,180-AJ6868)+4)</f>
        <v>110</v>
      </c>
    </row>
    <row r="6869" spans="35:37" x14ac:dyDescent="0.3">
      <c r="AI6869" s="32">
        <f t="shared" si="145"/>
        <v>45578.083333316681</v>
      </c>
      <c r="AJ6869" s="33">
        <v>127.04</v>
      </c>
      <c r="AK6869" s="33">
        <f>MIN(CalcoliFV!$AN$7,CalcoliFV!$AO$7+MAX(0,180-AJ6869)+4)</f>
        <v>110</v>
      </c>
    </row>
    <row r="6870" spans="35:37" x14ac:dyDescent="0.3">
      <c r="AI6870" s="32">
        <f t="shared" si="145"/>
        <v>45578.124999983345</v>
      </c>
      <c r="AJ6870" s="33">
        <v>127.04</v>
      </c>
      <c r="AK6870" s="33">
        <f>MIN(CalcoliFV!$AN$7,CalcoliFV!$AO$7+MAX(0,180-AJ6870)+4)</f>
        <v>110</v>
      </c>
    </row>
    <row r="6871" spans="35:37" x14ac:dyDescent="0.3">
      <c r="AI6871" s="32">
        <f t="shared" si="145"/>
        <v>45578.16666665001</v>
      </c>
      <c r="AJ6871" s="33">
        <v>115.6</v>
      </c>
      <c r="AK6871" s="33">
        <f>MIN(CalcoliFV!$AN$7,CalcoliFV!$AO$7+MAX(0,180-AJ6871)+4)</f>
        <v>110</v>
      </c>
    </row>
    <row r="6872" spans="35:37" x14ac:dyDescent="0.3">
      <c r="AI6872" s="32">
        <f t="shared" si="145"/>
        <v>45578.208333316674</v>
      </c>
      <c r="AJ6872" s="33">
        <v>115.58</v>
      </c>
      <c r="AK6872" s="33">
        <f>MIN(CalcoliFV!$AN$7,CalcoliFV!$AO$7+MAX(0,180-AJ6872)+4)</f>
        <v>110</v>
      </c>
    </row>
    <row r="6873" spans="35:37" x14ac:dyDescent="0.3">
      <c r="AI6873" s="32">
        <f t="shared" si="145"/>
        <v>45578.249999983338</v>
      </c>
      <c r="AJ6873" s="33">
        <v>115.58</v>
      </c>
      <c r="AK6873" s="33">
        <f>MIN(CalcoliFV!$AN$7,CalcoliFV!$AO$7+MAX(0,180-AJ6873)+4)</f>
        <v>110</v>
      </c>
    </row>
    <row r="6874" spans="35:37" x14ac:dyDescent="0.3">
      <c r="AI6874" s="32">
        <f t="shared" si="145"/>
        <v>45578.291666650002</v>
      </c>
      <c r="AJ6874" s="33">
        <v>115.58</v>
      </c>
      <c r="AK6874" s="33">
        <f>MIN(CalcoliFV!$AN$7,CalcoliFV!$AO$7+MAX(0,180-AJ6874)+4)</f>
        <v>110</v>
      </c>
    </row>
    <row r="6875" spans="35:37" x14ac:dyDescent="0.3">
      <c r="AI6875" s="32">
        <f t="shared" si="145"/>
        <v>45578.333333316667</v>
      </c>
      <c r="AJ6875" s="33">
        <v>115.61</v>
      </c>
      <c r="AK6875" s="33">
        <f>MIN(CalcoliFV!$AN$7,CalcoliFV!$AO$7+MAX(0,180-AJ6875)+4)</f>
        <v>110</v>
      </c>
    </row>
    <row r="6876" spans="35:37" x14ac:dyDescent="0.3">
      <c r="AI6876" s="32">
        <f t="shared" si="145"/>
        <v>45578.374999983331</v>
      </c>
      <c r="AJ6876" s="33">
        <v>107</v>
      </c>
      <c r="AK6876" s="33">
        <f>MIN(CalcoliFV!$AN$7,CalcoliFV!$AO$7+MAX(0,180-AJ6876)+4)</f>
        <v>110</v>
      </c>
    </row>
    <row r="6877" spans="35:37" x14ac:dyDescent="0.3">
      <c r="AI6877" s="32">
        <f t="shared" si="145"/>
        <v>45578.416666649995</v>
      </c>
      <c r="AJ6877" s="33">
        <v>100.41</v>
      </c>
      <c r="AK6877" s="33">
        <f>MIN(CalcoliFV!$AN$7,CalcoliFV!$AO$7+MAX(0,180-AJ6877)+4)</f>
        <v>110</v>
      </c>
    </row>
    <row r="6878" spans="35:37" x14ac:dyDescent="0.3">
      <c r="AI6878" s="32">
        <f t="shared" si="145"/>
        <v>45578.458333316659</v>
      </c>
      <c r="AJ6878" s="33">
        <v>45</v>
      </c>
      <c r="AK6878" s="33">
        <f>MIN(CalcoliFV!$AN$7,CalcoliFV!$AO$7+MAX(0,180-AJ6878)+4)</f>
        <v>110</v>
      </c>
    </row>
    <row r="6879" spans="35:37" x14ac:dyDescent="0.3">
      <c r="AI6879" s="32">
        <f t="shared" si="145"/>
        <v>45578.499999983324</v>
      </c>
      <c r="AJ6879" s="33">
        <v>30</v>
      </c>
      <c r="AK6879" s="33">
        <f>MIN(CalcoliFV!$AN$7,CalcoliFV!$AO$7+MAX(0,180-AJ6879)+4)</f>
        <v>110</v>
      </c>
    </row>
    <row r="6880" spans="35:37" x14ac:dyDescent="0.3">
      <c r="AI6880" s="32">
        <f t="shared" si="145"/>
        <v>45578.541666649988</v>
      </c>
      <c r="AJ6880" s="33">
        <v>6.77</v>
      </c>
      <c r="AK6880" s="33">
        <f>MIN(CalcoliFV!$AN$7,CalcoliFV!$AO$7+MAX(0,180-AJ6880)+4)</f>
        <v>110</v>
      </c>
    </row>
    <row r="6881" spans="35:37" x14ac:dyDescent="0.3">
      <c r="AI6881" s="32">
        <f t="shared" si="145"/>
        <v>45578.583333316652</v>
      </c>
      <c r="AJ6881" s="33">
        <v>15</v>
      </c>
      <c r="AK6881" s="33">
        <f>MIN(CalcoliFV!$AN$7,CalcoliFV!$AO$7+MAX(0,180-AJ6881)+4)</f>
        <v>110</v>
      </c>
    </row>
    <row r="6882" spans="35:37" x14ac:dyDescent="0.3">
      <c r="AI6882" s="32">
        <f t="shared" si="145"/>
        <v>45578.624999983316</v>
      </c>
      <c r="AJ6882" s="33">
        <v>41.6</v>
      </c>
      <c r="AK6882" s="33">
        <f>MIN(CalcoliFV!$AN$7,CalcoliFV!$AO$7+MAX(0,180-AJ6882)+4)</f>
        <v>110</v>
      </c>
    </row>
    <row r="6883" spans="35:37" x14ac:dyDescent="0.3">
      <c r="AI6883" s="32">
        <f t="shared" si="145"/>
        <v>45578.66666664998</v>
      </c>
      <c r="AJ6883" s="33">
        <v>82.7</v>
      </c>
      <c r="AK6883" s="33">
        <f>MIN(CalcoliFV!$AN$7,CalcoliFV!$AO$7+MAX(0,180-AJ6883)+4)</f>
        <v>110</v>
      </c>
    </row>
    <row r="6884" spans="35:37" x14ac:dyDescent="0.3">
      <c r="AI6884" s="32">
        <f t="shared" si="145"/>
        <v>45578.708333316645</v>
      </c>
      <c r="AJ6884" s="33">
        <v>103.58</v>
      </c>
      <c r="AK6884" s="33">
        <f>MIN(CalcoliFV!$AN$7,CalcoliFV!$AO$7+MAX(0,180-AJ6884)+4)</f>
        <v>110</v>
      </c>
    </row>
    <row r="6885" spans="35:37" x14ac:dyDescent="0.3">
      <c r="AI6885" s="32">
        <f t="shared" si="145"/>
        <v>45578.749999983309</v>
      </c>
      <c r="AJ6885" s="33">
        <v>132.28</v>
      </c>
      <c r="AK6885" s="33">
        <f>MIN(CalcoliFV!$AN$7,CalcoliFV!$AO$7+MAX(0,180-AJ6885)+4)</f>
        <v>110</v>
      </c>
    </row>
    <row r="6886" spans="35:37" x14ac:dyDescent="0.3">
      <c r="AI6886" s="32">
        <f t="shared" si="145"/>
        <v>45578.791666649973</v>
      </c>
      <c r="AJ6886" s="33">
        <v>143</v>
      </c>
      <c r="AK6886" s="33">
        <f>MIN(CalcoliFV!$AN$7,CalcoliFV!$AO$7+MAX(0,180-AJ6886)+4)</f>
        <v>110</v>
      </c>
    </row>
    <row r="6887" spans="35:37" x14ac:dyDescent="0.3">
      <c r="AI6887" s="32">
        <f t="shared" si="145"/>
        <v>45578.833333316637</v>
      </c>
      <c r="AJ6887" s="33">
        <v>138.69999999999999</v>
      </c>
      <c r="AK6887" s="33">
        <f>MIN(CalcoliFV!$AN$7,CalcoliFV!$AO$7+MAX(0,180-AJ6887)+4)</f>
        <v>110</v>
      </c>
    </row>
    <row r="6888" spans="35:37" x14ac:dyDescent="0.3">
      <c r="AI6888" s="32">
        <f t="shared" si="145"/>
        <v>45578.874999983302</v>
      </c>
      <c r="AJ6888" s="33">
        <v>121.4</v>
      </c>
      <c r="AK6888" s="33">
        <f>MIN(CalcoliFV!$AN$7,CalcoliFV!$AO$7+MAX(0,180-AJ6888)+4)</f>
        <v>110</v>
      </c>
    </row>
    <row r="6889" spans="35:37" x14ac:dyDescent="0.3">
      <c r="AI6889" s="32">
        <f t="shared" si="145"/>
        <v>45578.916666649966</v>
      </c>
      <c r="AJ6889" s="33">
        <v>112.9</v>
      </c>
      <c r="AK6889" s="33">
        <f>MIN(CalcoliFV!$AN$7,CalcoliFV!$AO$7+MAX(0,180-AJ6889)+4)</f>
        <v>110</v>
      </c>
    </row>
    <row r="6890" spans="35:37" x14ac:dyDescent="0.3">
      <c r="AI6890" s="32">
        <f t="shared" si="145"/>
        <v>45578.95833331663</v>
      </c>
      <c r="AJ6890" s="33">
        <v>107</v>
      </c>
      <c r="AK6890" s="33">
        <f>MIN(CalcoliFV!$AN$7,CalcoliFV!$AO$7+MAX(0,180-AJ6890)+4)</f>
        <v>110</v>
      </c>
    </row>
    <row r="6891" spans="35:37" x14ac:dyDescent="0.3">
      <c r="AI6891" s="32">
        <f t="shared" si="145"/>
        <v>45578.999999983294</v>
      </c>
      <c r="AJ6891" s="33">
        <v>107</v>
      </c>
      <c r="AK6891" s="33">
        <f>MIN(CalcoliFV!$AN$7,CalcoliFV!$AO$7+MAX(0,180-AJ6891)+4)</f>
        <v>110</v>
      </c>
    </row>
    <row r="6892" spans="35:37" x14ac:dyDescent="0.3">
      <c r="AI6892" s="32">
        <f t="shared" si="145"/>
        <v>45579.041666649959</v>
      </c>
      <c r="AJ6892" s="33">
        <v>105.1</v>
      </c>
      <c r="AK6892" s="33">
        <f>MIN(CalcoliFV!$AN$7,CalcoliFV!$AO$7+MAX(0,180-AJ6892)+4)</f>
        <v>110</v>
      </c>
    </row>
    <row r="6893" spans="35:37" x14ac:dyDescent="0.3">
      <c r="AI6893" s="32">
        <f t="shared" si="145"/>
        <v>45579.083333316623</v>
      </c>
      <c r="AJ6893" s="33">
        <v>105.1</v>
      </c>
      <c r="AK6893" s="33">
        <f>MIN(CalcoliFV!$AN$7,CalcoliFV!$AO$7+MAX(0,180-AJ6893)+4)</f>
        <v>110</v>
      </c>
    </row>
    <row r="6894" spans="35:37" x14ac:dyDescent="0.3">
      <c r="AI6894" s="32">
        <f t="shared" si="145"/>
        <v>45579.124999983287</v>
      </c>
      <c r="AJ6894" s="33">
        <v>105.1</v>
      </c>
      <c r="AK6894" s="33">
        <f>MIN(CalcoliFV!$AN$7,CalcoliFV!$AO$7+MAX(0,180-AJ6894)+4)</f>
        <v>110</v>
      </c>
    </row>
    <row r="6895" spans="35:37" x14ac:dyDescent="0.3">
      <c r="AI6895" s="32">
        <f t="shared" si="145"/>
        <v>45579.166666649951</v>
      </c>
      <c r="AJ6895" s="33">
        <v>106.17</v>
      </c>
      <c r="AK6895" s="33">
        <f>MIN(CalcoliFV!$AN$7,CalcoliFV!$AO$7+MAX(0,180-AJ6895)+4)</f>
        <v>110</v>
      </c>
    </row>
    <row r="6896" spans="35:37" x14ac:dyDescent="0.3">
      <c r="AI6896" s="32">
        <f t="shared" si="145"/>
        <v>45579.208333316616</v>
      </c>
      <c r="AJ6896" s="33">
        <v>107</v>
      </c>
      <c r="AK6896" s="33">
        <f>MIN(CalcoliFV!$AN$7,CalcoliFV!$AO$7+MAX(0,180-AJ6896)+4)</f>
        <v>110</v>
      </c>
    </row>
    <row r="6897" spans="35:37" x14ac:dyDescent="0.3">
      <c r="AI6897" s="32">
        <f t="shared" si="145"/>
        <v>45579.24999998328</v>
      </c>
      <c r="AJ6897" s="33">
        <v>122</v>
      </c>
      <c r="AK6897" s="33">
        <f>MIN(CalcoliFV!$AN$7,CalcoliFV!$AO$7+MAX(0,180-AJ6897)+4)</f>
        <v>110</v>
      </c>
    </row>
    <row r="6898" spans="35:37" x14ac:dyDescent="0.3">
      <c r="AI6898" s="32">
        <f t="shared" si="145"/>
        <v>45579.291666649944</v>
      </c>
      <c r="AJ6898" s="33">
        <v>149.69999999999999</v>
      </c>
      <c r="AK6898" s="33">
        <f>MIN(CalcoliFV!$AN$7,CalcoliFV!$AO$7+MAX(0,180-AJ6898)+4)</f>
        <v>104.30000000000001</v>
      </c>
    </row>
    <row r="6899" spans="35:37" x14ac:dyDescent="0.3">
      <c r="AI6899" s="32">
        <f t="shared" si="145"/>
        <v>45579.333333316608</v>
      </c>
      <c r="AJ6899" s="33">
        <v>152.21966</v>
      </c>
      <c r="AK6899" s="33">
        <f>MIN(CalcoliFV!$AN$7,CalcoliFV!$AO$7+MAX(0,180-AJ6899)+4)</f>
        <v>101.78034</v>
      </c>
    </row>
    <row r="6900" spans="35:37" x14ac:dyDescent="0.3">
      <c r="AI6900" s="32">
        <f t="shared" si="145"/>
        <v>45579.374999983273</v>
      </c>
      <c r="AJ6900" s="33">
        <v>128.13</v>
      </c>
      <c r="AK6900" s="33">
        <f>MIN(CalcoliFV!$AN$7,CalcoliFV!$AO$7+MAX(0,180-AJ6900)+4)</f>
        <v>110</v>
      </c>
    </row>
    <row r="6901" spans="35:37" x14ac:dyDescent="0.3">
      <c r="AI6901" s="32">
        <f t="shared" si="145"/>
        <v>45579.416666649937</v>
      </c>
      <c r="AJ6901" s="33">
        <v>110</v>
      </c>
      <c r="AK6901" s="33">
        <f>MIN(CalcoliFV!$AN$7,CalcoliFV!$AO$7+MAX(0,180-AJ6901)+4)</f>
        <v>110</v>
      </c>
    </row>
    <row r="6902" spans="35:37" x14ac:dyDescent="0.3">
      <c r="AI6902" s="32">
        <f t="shared" si="145"/>
        <v>45579.458333316601</v>
      </c>
      <c r="AJ6902" s="33">
        <v>100</v>
      </c>
      <c r="AK6902" s="33">
        <f>MIN(CalcoliFV!$AN$7,CalcoliFV!$AO$7+MAX(0,180-AJ6902)+4)</f>
        <v>110</v>
      </c>
    </row>
    <row r="6903" spans="35:37" x14ac:dyDescent="0.3">
      <c r="AI6903" s="32">
        <f t="shared" si="145"/>
        <v>45579.499999983265</v>
      </c>
      <c r="AJ6903" s="33">
        <v>93.93</v>
      </c>
      <c r="AK6903" s="33">
        <f>MIN(CalcoliFV!$AN$7,CalcoliFV!$AO$7+MAX(0,180-AJ6903)+4)</f>
        <v>110</v>
      </c>
    </row>
    <row r="6904" spans="35:37" x14ac:dyDescent="0.3">
      <c r="AI6904" s="32">
        <f t="shared" si="145"/>
        <v>45579.54166664993</v>
      </c>
      <c r="AJ6904" s="33">
        <v>93.88</v>
      </c>
      <c r="AK6904" s="33">
        <f>MIN(CalcoliFV!$AN$7,CalcoliFV!$AO$7+MAX(0,180-AJ6904)+4)</f>
        <v>110</v>
      </c>
    </row>
    <row r="6905" spans="35:37" x14ac:dyDescent="0.3">
      <c r="AI6905" s="32">
        <f t="shared" si="145"/>
        <v>45579.583333316594</v>
      </c>
      <c r="AJ6905" s="33">
        <v>98</v>
      </c>
      <c r="AK6905" s="33">
        <f>MIN(CalcoliFV!$AN$7,CalcoliFV!$AO$7+MAX(0,180-AJ6905)+4)</f>
        <v>110</v>
      </c>
    </row>
    <row r="6906" spans="35:37" x14ac:dyDescent="0.3">
      <c r="AI6906" s="32">
        <f t="shared" si="145"/>
        <v>45579.624999983258</v>
      </c>
      <c r="AJ6906" s="33">
        <v>105.1</v>
      </c>
      <c r="AK6906" s="33">
        <f>MIN(CalcoliFV!$AN$7,CalcoliFV!$AO$7+MAX(0,180-AJ6906)+4)</f>
        <v>110</v>
      </c>
    </row>
    <row r="6907" spans="35:37" x14ac:dyDescent="0.3">
      <c r="AI6907" s="32">
        <f t="shared" si="145"/>
        <v>45579.666666649922</v>
      </c>
      <c r="AJ6907" s="33">
        <v>116.82</v>
      </c>
      <c r="AK6907" s="33">
        <f>MIN(CalcoliFV!$AN$7,CalcoliFV!$AO$7+MAX(0,180-AJ6907)+4)</f>
        <v>110</v>
      </c>
    </row>
    <row r="6908" spans="35:37" x14ac:dyDescent="0.3">
      <c r="AI6908" s="32">
        <f t="shared" si="145"/>
        <v>45579.708333316587</v>
      </c>
      <c r="AJ6908" s="33">
        <v>133</v>
      </c>
      <c r="AK6908" s="33">
        <f>MIN(CalcoliFV!$AN$7,CalcoliFV!$AO$7+MAX(0,180-AJ6908)+4)</f>
        <v>110</v>
      </c>
    </row>
    <row r="6909" spans="35:37" x14ac:dyDescent="0.3">
      <c r="AI6909" s="32">
        <f t="shared" si="145"/>
        <v>45579.749999983251</v>
      </c>
      <c r="AJ6909" s="33">
        <v>180</v>
      </c>
      <c r="AK6909" s="33">
        <f>MIN(CalcoliFV!$AN$7,CalcoliFV!$AO$7+MAX(0,180-AJ6909)+4)</f>
        <v>74</v>
      </c>
    </row>
    <row r="6910" spans="35:37" x14ac:dyDescent="0.3">
      <c r="AI6910" s="32">
        <f t="shared" si="145"/>
        <v>45579.791666649915</v>
      </c>
      <c r="AJ6910" s="33">
        <v>228.9</v>
      </c>
      <c r="AK6910" s="33">
        <f>MIN(CalcoliFV!$AN$7,CalcoliFV!$AO$7+MAX(0,180-AJ6910)+4)</f>
        <v>74</v>
      </c>
    </row>
    <row r="6911" spans="35:37" x14ac:dyDescent="0.3">
      <c r="AI6911" s="32">
        <f t="shared" si="145"/>
        <v>45579.833333316579</v>
      </c>
      <c r="AJ6911" s="33">
        <v>158</v>
      </c>
      <c r="AK6911" s="33">
        <f>MIN(CalcoliFV!$AN$7,CalcoliFV!$AO$7+MAX(0,180-AJ6911)+4)</f>
        <v>96</v>
      </c>
    </row>
    <row r="6912" spans="35:37" x14ac:dyDescent="0.3">
      <c r="AI6912" s="32">
        <f t="shared" si="145"/>
        <v>45579.874999983243</v>
      </c>
      <c r="AJ6912" s="33">
        <v>120.2</v>
      </c>
      <c r="AK6912" s="33">
        <f>MIN(CalcoliFV!$AN$7,CalcoliFV!$AO$7+MAX(0,180-AJ6912)+4)</f>
        <v>110</v>
      </c>
    </row>
    <row r="6913" spans="35:37" x14ac:dyDescent="0.3">
      <c r="AI6913" s="32">
        <f t="shared" si="145"/>
        <v>45579.916666649908</v>
      </c>
      <c r="AJ6913" s="33">
        <v>111.5</v>
      </c>
      <c r="AK6913" s="33">
        <f>MIN(CalcoliFV!$AN$7,CalcoliFV!$AO$7+MAX(0,180-AJ6913)+4)</f>
        <v>110</v>
      </c>
    </row>
    <row r="6914" spans="35:37" x14ac:dyDescent="0.3">
      <c r="AI6914" s="32">
        <f t="shared" si="145"/>
        <v>45579.958333316572</v>
      </c>
      <c r="AJ6914" s="33">
        <v>105.1</v>
      </c>
      <c r="AK6914" s="33">
        <f>MIN(CalcoliFV!$AN$7,CalcoliFV!$AO$7+MAX(0,180-AJ6914)+4)</f>
        <v>110</v>
      </c>
    </row>
    <row r="6915" spans="35:37" x14ac:dyDescent="0.3">
      <c r="AI6915" s="32">
        <f t="shared" si="145"/>
        <v>45579.999999983236</v>
      </c>
      <c r="AJ6915" s="33">
        <v>110</v>
      </c>
      <c r="AK6915" s="33">
        <f>MIN(CalcoliFV!$AN$7,CalcoliFV!$AO$7+MAX(0,180-AJ6915)+4)</f>
        <v>110</v>
      </c>
    </row>
    <row r="6916" spans="35:37" x14ac:dyDescent="0.3">
      <c r="AI6916" s="32">
        <f t="shared" si="145"/>
        <v>45580.0416666499</v>
      </c>
      <c r="AJ6916" s="33">
        <v>89.29</v>
      </c>
      <c r="AK6916" s="33">
        <f>MIN(CalcoliFV!$AN$7,CalcoliFV!$AO$7+MAX(0,180-AJ6916)+4)</f>
        <v>110</v>
      </c>
    </row>
    <row r="6917" spans="35:37" x14ac:dyDescent="0.3">
      <c r="AI6917" s="32">
        <f t="shared" ref="AI6917:AI6980" si="146">AI6916+1/24</f>
        <v>45580.083333316565</v>
      </c>
      <c r="AJ6917" s="33">
        <v>89.32</v>
      </c>
      <c r="AK6917" s="33">
        <f>MIN(CalcoliFV!$AN$7,CalcoliFV!$AO$7+MAX(0,180-AJ6917)+4)</f>
        <v>110</v>
      </c>
    </row>
    <row r="6918" spans="35:37" x14ac:dyDescent="0.3">
      <c r="AI6918" s="32">
        <f t="shared" si="146"/>
        <v>45580.124999983229</v>
      </c>
      <c r="AJ6918" s="33">
        <v>89.3</v>
      </c>
      <c r="AK6918" s="33">
        <f>MIN(CalcoliFV!$AN$7,CalcoliFV!$AO$7+MAX(0,180-AJ6918)+4)</f>
        <v>110</v>
      </c>
    </row>
    <row r="6919" spans="35:37" x14ac:dyDescent="0.3">
      <c r="AI6919" s="32">
        <f t="shared" si="146"/>
        <v>45580.166666649893</v>
      </c>
      <c r="AJ6919" s="33">
        <v>103</v>
      </c>
      <c r="AK6919" s="33">
        <f>MIN(CalcoliFV!$AN$7,CalcoliFV!$AO$7+MAX(0,180-AJ6919)+4)</f>
        <v>110</v>
      </c>
    </row>
    <row r="6920" spans="35:37" x14ac:dyDescent="0.3">
      <c r="AI6920" s="32">
        <f t="shared" si="146"/>
        <v>45580.208333316557</v>
      </c>
      <c r="AJ6920" s="33">
        <v>110</v>
      </c>
      <c r="AK6920" s="33">
        <f>MIN(CalcoliFV!$AN$7,CalcoliFV!$AO$7+MAX(0,180-AJ6920)+4)</f>
        <v>110</v>
      </c>
    </row>
    <row r="6921" spans="35:37" x14ac:dyDescent="0.3">
      <c r="AI6921" s="32">
        <f t="shared" si="146"/>
        <v>45580.249999983222</v>
      </c>
      <c r="AJ6921" s="33">
        <v>118</v>
      </c>
      <c r="AK6921" s="33">
        <f>MIN(CalcoliFV!$AN$7,CalcoliFV!$AO$7+MAX(0,180-AJ6921)+4)</f>
        <v>110</v>
      </c>
    </row>
    <row r="6922" spans="35:37" x14ac:dyDescent="0.3">
      <c r="AI6922" s="32">
        <f t="shared" si="146"/>
        <v>45580.291666649886</v>
      </c>
      <c r="AJ6922" s="33">
        <v>161.82</v>
      </c>
      <c r="AK6922" s="33">
        <f>MIN(CalcoliFV!$AN$7,CalcoliFV!$AO$7+MAX(0,180-AJ6922)+4)</f>
        <v>92.18</v>
      </c>
    </row>
    <row r="6923" spans="35:37" x14ac:dyDescent="0.3">
      <c r="AI6923" s="32">
        <f t="shared" si="146"/>
        <v>45580.33333331655</v>
      </c>
      <c r="AJ6923" s="33">
        <v>153.24</v>
      </c>
      <c r="AK6923" s="33">
        <f>MIN(CalcoliFV!$AN$7,CalcoliFV!$AO$7+MAX(0,180-AJ6923)+4)</f>
        <v>100.75999999999999</v>
      </c>
    </row>
    <row r="6924" spans="35:37" x14ac:dyDescent="0.3">
      <c r="AI6924" s="32">
        <f t="shared" si="146"/>
        <v>45580.374999983214</v>
      </c>
      <c r="AJ6924" s="33">
        <v>112.7</v>
      </c>
      <c r="AK6924" s="33">
        <f>MIN(CalcoliFV!$AN$7,CalcoliFV!$AO$7+MAX(0,180-AJ6924)+4)</f>
        <v>110</v>
      </c>
    </row>
    <row r="6925" spans="35:37" x14ac:dyDescent="0.3">
      <c r="AI6925" s="32">
        <f t="shared" si="146"/>
        <v>45580.416666649879</v>
      </c>
      <c r="AJ6925" s="33">
        <v>101.73</v>
      </c>
      <c r="AK6925" s="33">
        <f>MIN(CalcoliFV!$AN$7,CalcoliFV!$AO$7+MAX(0,180-AJ6925)+4)</f>
        <v>110</v>
      </c>
    </row>
    <row r="6926" spans="35:37" x14ac:dyDescent="0.3">
      <c r="AI6926" s="32">
        <f t="shared" si="146"/>
        <v>45580.458333316543</v>
      </c>
      <c r="AJ6926" s="33">
        <v>91.8</v>
      </c>
      <c r="AK6926" s="33">
        <f>MIN(CalcoliFV!$AN$7,CalcoliFV!$AO$7+MAX(0,180-AJ6926)+4)</f>
        <v>110</v>
      </c>
    </row>
    <row r="6927" spans="35:37" x14ac:dyDescent="0.3">
      <c r="AI6927" s="32">
        <f t="shared" si="146"/>
        <v>45580.499999983207</v>
      </c>
      <c r="AJ6927" s="33">
        <v>78.473640000000003</v>
      </c>
      <c r="AK6927" s="33">
        <f>MIN(CalcoliFV!$AN$7,CalcoliFV!$AO$7+MAX(0,180-AJ6927)+4)</f>
        <v>110</v>
      </c>
    </row>
    <row r="6928" spans="35:37" x14ac:dyDescent="0.3">
      <c r="AI6928" s="32">
        <f t="shared" si="146"/>
        <v>45580.541666649871</v>
      </c>
      <c r="AJ6928" s="33">
        <v>72.144689999999997</v>
      </c>
      <c r="AK6928" s="33">
        <f>MIN(CalcoliFV!$AN$7,CalcoliFV!$AO$7+MAX(0,180-AJ6928)+4)</f>
        <v>110</v>
      </c>
    </row>
    <row r="6929" spans="35:37" x14ac:dyDescent="0.3">
      <c r="AI6929" s="32">
        <f t="shared" si="146"/>
        <v>45580.583333316536</v>
      </c>
      <c r="AJ6929" s="33">
        <v>90.07</v>
      </c>
      <c r="AK6929" s="33">
        <f>MIN(CalcoliFV!$AN$7,CalcoliFV!$AO$7+MAX(0,180-AJ6929)+4)</f>
        <v>110</v>
      </c>
    </row>
    <row r="6930" spans="35:37" x14ac:dyDescent="0.3">
      <c r="AI6930" s="32">
        <f t="shared" si="146"/>
        <v>45580.6249999832</v>
      </c>
      <c r="AJ6930" s="33">
        <v>97.59</v>
      </c>
      <c r="AK6930" s="33">
        <f>MIN(CalcoliFV!$AN$7,CalcoliFV!$AO$7+MAX(0,180-AJ6930)+4)</f>
        <v>110</v>
      </c>
    </row>
    <row r="6931" spans="35:37" x14ac:dyDescent="0.3">
      <c r="AI6931" s="32">
        <f t="shared" si="146"/>
        <v>45580.666666649864</v>
      </c>
      <c r="AJ6931" s="33">
        <v>107.12</v>
      </c>
      <c r="AK6931" s="33">
        <f>MIN(CalcoliFV!$AN$7,CalcoliFV!$AO$7+MAX(0,180-AJ6931)+4)</f>
        <v>110</v>
      </c>
    </row>
    <row r="6932" spans="35:37" x14ac:dyDescent="0.3">
      <c r="AI6932" s="32">
        <f t="shared" si="146"/>
        <v>45580.708333316528</v>
      </c>
      <c r="AJ6932" s="33">
        <v>140</v>
      </c>
      <c r="AK6932" s="33">
        <f>MIN(CalcoliFV!$AN$7,CalcoliFV!$AO$7+MAX(0,180-AJ6932)+4)</f>
        <v>110</v>
      </c>
    </row>
    <row r="6933" spans="35:37" x14ac:dyDescent="0.3">
      <c r="AI6933" s="32">
        <f t="shared" si="146"/>
        <v>45580.749999983193</v>
      </c>
      <c r="AJ6933" s="33">
        <v>191</v>
      </c>
      <c r="AK6933" s="33">
        <f>MIN(CalcoliFV!$AN$7,CalcoliFV!$AO$7+MAX(0,180-AJ6933)+4)</f>
        <v>74</v>
      </c>
    </row>
    <row r="6934" spans="35:37" x14ac:dyDescent="0.3">
      <c r="AI6934" s="32">
        <f t="shared" si="146"/>
        <v>45580.791666649857</v>
      </c>
      <c r="AJ6934" s="33">
        <v>200</v>
      </c>
      <c r="AK6934" s="33">
        <f>MIN(CalcoliFV!$AN$7,CalcoliFV!$AO$7+MAX(0,180-AJ6934)+4)</f>
        <v>74</v>
      </c>
    </row>
    <row r="6935" spans="35:37" x14ac:dyDescent="0.3">
      <c r="AI6935" s="32">
        <f t="shared" si="146"/>
        <v>45580.833333316521</v>
      </c>
      <c r="AJ6935" s="33">
        <v>139.37</v>
      </c>
      <c r="AK6935" s="33">
        <f>MIN(CalcoliFV!$AN$7,CalcoliFV!$AO$7+MAX(0,180-AJ6935)+4)</f>
        <v>110</v>
      </c>
    </row>
    <row r="6936" spans="35:37" x14ac:dyDescent="0.3">
      <c r="AI6936" s="32">
        <f t="shared" si="146"/>
        <v>45580.874999983185</v>
      </c>
      <c r="AJ6936" s="33">
        <v>118</v>
      </c>
      <c r="AK6936" s="33">
        <f>MIN(CalcoliFV!$AN$7,CalcoliFV!$AO$7+MAX(0,180-AJ6936)+4)</f>
        <v>110</v>
      </c>
    </row>
    <row r="6937" spans="35:37" x14ac:dyDescent="0.3">
      <c r="AI6937" s="32">
        <f t="shared" si="146"/>
        <v>45580.91666664985</v>
      </c>
      <c r="AJ6937" s="33">
        <v>118</v>
      </c>
      <c r="AK6937" s="33">
        <f>MIN(CalcoliFV!$AN$7,CalcoliFV!$AO$7+MAX(0,180-AJ6937)+4)</f>
        <v>110</v>
      </c>
    </row>
    <row r="6938" spans="35:37" x14ac:dyDescent="0.3">
      <c r="AI6938" s="32">
        <f t="shared" si="146"/>
        <v>45580.958333316514</v>
      </c>
      <c r="AJ6938" s="33">
        <v>110</v>
      </c>
      <c r="AK6938" s="33">
        <f>MIN(CalcoliFV!$AN$7,CalcoliFV!$AO$7+MAX(0,180-AJ6938)+4)</f>
        <v>110</v>
      </c>
    </row>
    <row r="6939" spans="35:37" x14ac:dyDescent="0.3">
      <c r="AI6939" s="32">
        <f t="shared" si="146"/>
        <v>45580.999999983178</v>
      </c>
      <c r="AJ6939" s="33">
        <v>95</v>
      </c>
      <c r="AK6939" s="33">
        <f>MIN(CalcoliFV!$AN$7,CalcoliFV!$AO$7+MAX(0,180-AJ6939)+4)</f>
        <v>110</v>
      </c>
    </row>
    <row r="6940" spans="35:37" x14ac:dyDescent="0.3">
      <c r="AI6940" s="32">
        <f t="shared" si="146"/>
        <v>45581.041666649842</v>
      </c>
      <c r="AJ6940" s="33">
        <v>94.8</v>
      </c>
      <c r="AK6940" s="33">
        <f>MIN(CalcoliFV!$AN$7,CalcoliFV!$AO$7+MAX(0,180-AJ6940)+4)</f>
        <v>110</v>
      </c>
    </row>
    <row r="6941" spans="35:37" x14ac:dyDescent="0.3">
      <c r="AI6941" s="32">
        <f t="shared" si="146"/>
        <v>45581.083333316506</v>
      </c>
      <c r="AJ6941" s="33">
        <v>92.62</v>
      </c>
      <c r="AK6941" s="33">
        <f>MIN(CalcoliFV!$AN$7,CalcoliFV!$AO$7+MAX(0,180-AJ6941)+4)</f>
        <v>110</v>
      </c>
    </row>
    <row r="6942" spans="35:37" x14ac:dyDescent="0.3">
      <c r="AI6942" s="32">
        <f t="shared" si="146"/>
        <v>45581.124999983171</v>
      </c>
      <c r="AJ6942" s="33">
        <v>92.6</v>
      </c>
      <c r="AK6942" s="33">
        <f>MIN(CalcoliFV!$AN$7,CalcoliFV!$AO$7+MAX(0,180-AJ6942)+4)</f>
        <v>110</v>
      </c>
    </row>
    <row r="6943" spans="35:37" x14ac:dyDescent="0.3">
      <c r="AI6943" s="32">
        <f t="shared" si="146"/>
        <v>45581.166666649835</v>
      </c>
      <c r="AJ6943" s="33">
        <v>94.67</v>
      </c>
      <c r="AK6943" s="33">
        <f>MIN(CalcoliFV!$AN$7,CalcoliFV!$AO$7+MAX(0,180-AJ6943)+4)</f>
        <v>110</v>
      </c>
    </row>
    <row r="6944" spans="35:37" x14ac:dyDescent="0.3">
      <c r="AI6944" s="32">
        <f t="shared" si="146"/>
        <v>45581.208333316499</v>
      </c>
      <c r="AJ6944" s="33">
        <v>95</v>
      </c>
      <c r="AK6944" s="33">
        <f>MIN(CalcoliFV!$AN$7,CalcoliFV!$AO$7+MAX(0,180-AJ6944)+4)</f>
        <v>110</v>
      </c>
    </row>
    <row r="6945" spans="35:37" x14ac:dyDescent="0.3">
      <c r="AI6945" s="32">
        <f t="shared" si="146"/>
        <v>45581.249999983163</v>
      </c>
      <c r="AJ6945" s="33">
        <v>114</v>
      </c>
      <c r="AK6945" s="33">
        <f>MIN(CalcoliFV!$AN$7,CalcoliFV!$AO$7+MAX(0,180-AJ6945)+4)</f>
        <v>110</v>
      </c>
    </row>
    <row r="6946" spans="35:37" x14ac:dyDescent="0.3">
      <c r="AI6946" s="32">
        <f t="shared" si="146"/>
        <v>45581.291666649828</v>
      </c>
      <c r="AJ6946" s="33">
        <v>144.35</v>
      </c>
      <c r="AK6946" s="33">
        <f>MIN(CalcoliFV!$AN$7,CalcoliFV!$AO$7+MAX(0,180-AJ6946)+4)</f>
        <v>109.65</v>
      </c>
    </row>
    <row r="6947" spans="35:37" x14ac:dyDescent="0.3">
      <c r="AI6947" s="32">
        <f t="shared" si="146"/>
        <v>45581.333333316492</v>
      </c>
      <c r="AJ6947" s="33">
        <v>159.35</v>
      </c>
      <c r="AK6947" s="33">
        <f>MIN(CalcoliFV!$AN$7,CalcoliFV!$AO$7+MAX(0,180-AJ6947)+4)</f>
        <v>94.65</v>
      </c>
    </row>
    <row r="6948" spans="35:37" x14ac:dyDescent="0.3">
      <c r="AI6948" s="32">
        <f t="shared" si="146"/>
        <v>45581.374999983156</v>
      </c>
      <c r="AJ6948" s="33">
        <v>145</v>
      </c>
      <c r="AK6948" s="33">
        <f>MIN(CalcoliFV!$AN$7,CalcoliFV!$AO$7+MAX(0,180-AJ6948)+4)</f>
        <v>109</v>
      </c>
    </row>
    <row r="6949" spans="35:37" x14ac:dyDescent="0.3">
      <c r="AI6949" s="32">
        <f t="shared" si="146"/>
        <v>45581.41666664982</v>
      </c>
      <c r="AJ6949" s="33">
        <v>136.5</v>
      </c>
      <c r="AK6949" s="33">
        <f>MIN(CalcoliFV!$AN$7,CalcoliFV!$AO$7+MAX(0,180-AJ6949)+4)</f>
        <v>110</v>
      </c>
    </row>
    <row r="6950" spans="35:37" x14ac:dyDescent="0.3">
      <c r="AI6950" s="32">
        <f t="shared" si="146"/>
        <v>45581.458333316485</v>
      </c>
      <c r="AJ6950" s="33">
        <v>145</v>
      </c>
      <c r="AK6950" s="33">
        <f>MIN(CalcoliFV!$AN$7,CalcoliFV!$AO$7+MAX(0,180-AJ6950)+4)</f>
        <v>109</v>
      </c>
    </row>
    <row r="6951" spans="35:37" x14ac:dyDescent="0.3">
      <c r="AI6951" s="32">
        <f t="shared" si="146"/>
        <v>45581.499999983149</v>
      </c>
      <c r="AJ6951" s="33">
        <v>117.12</v>
      </c>
      <c r="AK6951" s="33">
        <f>MIN(CalcoliFV!$AN$7,CalcoliFV!$AO$7+MAX(0,180-AJ6951)+4)</f>
        <v>110</v>
      </c>
    </row>
    <row r="6952" spans="35:37" x14ac:dyDescent="0.3">
      <c r="AI6952" s="32">
        <f t="shared" si="146"/>
        <v>45581.541666649813</v>
      </c>
      <c r="AJ6952" s="33">
        <v>117.17</v>
      </c>
      <c r="AK6952" s="33">
        <f>MIN(CalcoliFV!$AN$7,CalcoliFV!$AO$7+MAX(0,180-AJ6952)+4)</f>
        <v>110</v>
      </c>
    </row>
    <row r="6953" spans="35:37" x14ac:dyDescent="0.3">
      <c r="AI6953" s="32">
        <f t="shared" si="146"/>
        <v>45581.583333316477</v>
      </c>
      <c r="AJ6953" s="33">
        <v>125</v>
      </c>
      <c r="AK6953" s="33">
        <f>MIN(CalcoliFV!$AN$7,CalcoliFV!$AO$7+MAX(0,180-AJ6953)+4)</f>
        <v>110</v>
      </c>
    </row>
    <row r="6954" spans="35:37" x14ac:dyDescent="0.3">
      <c r="AI6954" s="32">
        <f t="shared" si="146"/>
        <v>45581.624999983142</v>
      </c>
      <c r="AJ6954" s="33">
        <v>132.09</v>
      </c>
      <c r="AK6954" s="33">
        <f>MIN(CalcoliFV!$AN$7,CalcoliFV!$AO$7+MAX(0,180-AJ6954)+4)</f>
        <v>110</v>
      </c>
    </row>
    <row r="6955" spans="35:37" x14ac:dyDescent="0.3">
      <c r="AI6955" s="32">
        <f t="shared" si="146"/>
        <v>45581.666666649806</v>
      </c>
      <c r="AJ6955" s="33">
        <v>137.12</v>
      </c>
      <c r="AK6955" s="33">
        <f>MIN(CalcoliFV!$AN$7,CalcoliFV!$AO$7+MAX(0,180-AJ6955)+4)</f>
        <v>110</v>
      </c>
    </row>
    <row r="6956" spans="35:37" x14ac:dyDescent="0.3">
      <c r="AI6956" s="32">
        <f t="shared" si="146"/>
        <v>45581.70833331647</v>
      </c>
      <c r="AJ6956" s="33">
        <v>135</v>
      </c>
      <c r="AK6956" s="33">
        <f>MIN(CalcoliFV!$AN$7,CalcoliFV!$AO$7+MAX(0,180-AJ6956)+4)</f>
        <v>110</v>
      </c>
    </row>
    <row r="6957" spans="35:37" x14ac:dyDescent="0.3">
      <c r="AI6957" s="32">
        <f t="shared" si="146"/>
        <v>45581.749999983134</v>
      </c>
      <c r="AJ6957" s="33">
        <v>165</v>
      </c>
      <c r="AK6957" s="33">
        <f>MIN(CalcoliFV!$AN$7,CalcoliFV!$AO$7+MAX(0,180-AJ6957)+4)</f>
        <v>89</v>
      </c>
    </row>
    <row r="6958" spans="35:37" x14ac:dyDescent="0.3">
      <c r="AI6958" s="32">
        <f t="shared" si="146"/>
        <v>45581.791666649799</v>
      </c>
      <c r="AJ6958" s="33">
        <v>170</v>
      </c>
      <c r="AK6958" s="33">
        <f>MIN(CalcoliFV!$AN$7,CalcoliFV!$AO$7+MAX(0,180-AJ6958)+4)</f>
        <v>84</v>
      </c>
    </row>
    <row r="6959" spans="35:37" x14ac:dyDescent="0.3">
      <c r="AI6959" s="32">
        <f t="shared" si="146"/>
        <v>45581.833333316463</v>
      </c>
      <c r="AJ6959" s="33">
        <v>135</v>
      </c>
      <c r="AK6959" s="33">
        <f>MIN(CalcoliFV!$AN$7,CalcoliFV!$AO$7+MAX(0,180-AJ6959)+4)</f>
        <v>110</v>
      </c>
    </row>
    <row r="6960" spans="35:37" x14ac:dyDescent="0.3">
      <c r="AI6960" s="32">
        <f t="shared" si="146"/>
        <v>45581.874999983127</v>
      </c>
      <c r="AJ6960" s="33">
        <v>117.76</v>
      </c>
      <c r="AK6960" s="33">
        <f>MIN(CalcoliFV!$AN$7,CalcoliFV!$AO$7+MAX(0,180-AJ6960)+4)</f>
        <v>110</v>
      </c>
    </row>
    <row r="6961" spans="35:37" x14ac:dyDescent="0.3">
      <c r="AI6961" s="32">
        <f t="shared" si="146"/>
        <v>45581.916666649791</v>
      </c>
      <c r="AJ6961" s="33">
        <v>116</v>
      </c>
      <c r="AK6961" s="33">
        <f>MIN(CalcoliFV!$AN$7,CalcoliFV!$AO$7+MAX(0,180-AJ6961)+4)</f>
        <v>110</v>
      </c>
    </row>
    <row r="6962" spans="35:37" x14ac:dyDescent="0.3">
      <c r="AI6962" s="32">
        <f t="shared" si="146"/>
        <v>45581.958333316456</v>
      </c>
      <c r="AJ6962" s="33">
        <v>109</v>
      </c>
      <c r="AK6962" s="33">
        <f>MIN(CalcoliFV!$AN$7,CalcoliFV!$AO$7+MAX(0,180-AJ6962)+4)</f>
        <v>110</v>
      </c>
    </row>
    <row r="6963" spans="35:37" x14ac:dyDescent="0.3">
      <c r="AI6963" s="32">
        <f t="shared" si="146"/>
        <v>45581.99999998312</v>
      </c>
      <c r="AJ6963" s="33">
        <v>117.98</v>
      </c>
      <c r="AK6963" s="33">
        <f>MIN(CalcoliFV!$AN$7,CalcoliFV!$AO$7+MAX(0,180-AJ6963)+4)</f>
        <v>110</v>
      </c>
    </row>
    <row r="6964" spans="35:37" x14ac:dyDescent="0.3">
      <c r="AI6964" s="32">
        <f t="shared" si="146"/>
        <v>45582.041666649784</v>
      </c>
      <c r="AJ6964" s="33">
        <v>114</v>
      </c>
      <c r="AK6964" s="33">
        <f>MIN(CalcoliFV!$AN$7,CalcoliFV!$AO$7+MAX(0,180-AJ6964)+4)</f>
        <v>110</v>
      </c>
    </row>
    <row r="6965" spans="35:37" x14ac:dyDescent="0.3">
      <c r="AI6965" s="32">
        <f t="shared" si="146"/>
        <v>45582.083333316448</v>
      </c>
      <c r="AJ6965" s="33">
        <v>114</v>
      </c>
      <c r="AK6965" s="33">
        <f>MIN(CalcoliFV!$AN$7,CalcoliFV!$AO$7+MAX(0,180-AJ6965)+4)</f>
        <v>110</v>
      </c>
    </row>
    <row r="6966" spans="35:37" x14ac:dyDescent="0.3">
      <c r="AI6966" s="32">
        <f t="shared" si="146"/>
        <v>45582.124999983113</v>
      </c>
      <c r="AJ6966" s="33">
        <v>99.75</v>
      </c>
      <c r="AK6966" s="33">
        <f>MIN(CalcoliFV!$AN$7,CalcoliFV!$AO$7+MAX(0,180-AJ6966)+4)</f>
        <v>110</v>
      </c>
    </row>
    <row r="6967" spans="35:37" x14ac:dyDescent="0.3">
      <c r="AI6967" s="32">
        <f t="shared" si="146"/>
        <v>45582.166666649777</v>
      </c>
      <c r="AJ6967" s="33">
        <v>114</v>
      </c>
      <c r="AK6967" s="33">
        <f>MIN(CalcoliFV!$AN$7,CalcoliFV!$AO$7+MAX(0,180-AJ6967)+4)</f>
        <v>110</v>
      </c>
    </row>
    <row r="6968" spans="35:37" x14ac:dyDescent="0.3">
      <c r="AI6968" s="32">
        <f t="shared" si="146"/>
        <v>45582.208333316441</v>
      </c>
      <c r="AJ6968" s="33">
        <v>111.95</v>
      </c>
      <c r="AK6968" s="33">
        <f>MIN(CalcoliFV!$AN$7,CalcoliFV!$AO$7+MAX(0,180-AJ6968)+4)</f>
        <v>110</v>
      </c>
    </row>
    <row r="6969" spans="35:37" x14ac:dyDescent="0.3">
      <c r="AI6969" s="32">
        <f t="shared" si="146"/>
        <v>45582.249999983105</v>
      </c>
      <c r="AJ6969" s="33">
        <v>117.98</v>
      </c>
      <c r="AK6969" s="33">
        <f>MIN(CalcoliFV!$AN$7,CalcoliFV!$AO$7+MAX(0,180-AJ6969)+4)</f>
        <v>110</v>
      </c>
    </row>
    <row r="6970" spans="35:37" x14ac:dyDescent="0.3">
      <c r="AI6970" s="32">
        <f t="shared" si="146"/>
        <v>45582.291666649769</v>
      </c>
      <c r="AJ6970" s="33">
        <v>130.38999999999999</v>
      </c>
      <c r="AK6970" s="33">
        <f>MIN(CalcoliFV!$AN$7,CalcoliFV!$AO$7+MAX(0,180-AJ6970)+4)</f>
        <v>110</v>
      </c>
    </row>
    <row r="6971" spans="35:37" x14ac:dyDescent="0.3">
      <c r="AI6971" s="32">
        <f t="shared" si="146"/>
        <v>45582.333333316434</v>
      </c>
      <c r="AJ6971" s="33">
        <v>161</v>
      </c>
      <c r="AK6971" s="33">
        <f>MIN(CalcoliFV!$AN$7,CalcoliFV!$AO$7+MAX(0,180-AJ6971)+4)</f>
        <v>93</v>
      </c>
    </row>
    <row r="6972" spans="35:37" x14ac:dyDescent="0.3">
      <c r="AI6972" s="32">
        <f t="shared" si="146"/>
        <v>45582.374999983098</v>
      </c>
      <c r="AJ6972" s="33">
        <v>140.21</v>
      </c>
      <c r="AK6972" s="33">
        <f>MIN(CalcoliFV!$AN$7,CalcoliFV!$AO$7+MAX(0,180-AJ6972)+4)</f>
        <v>110</v>
      </c>
    </row>
    <row r="6973" spans="35:37" x14ac:dyDescent="0.3">
      <c r="AI6973" s="32">
        <f t="shared" si="146"/>
        <v>45582.416666649762</v>
      </c>
      <c r="AJ6973" s="33">
        <v>129.80000000000001</v>
      </c>
      <c r="AK6973" s="33">
        <f>MIN(CalcoliFV!$AN$7,CalcoliFV!$AO$7+MAX(0,180-AJ6973)+4)</f>
        <v>110</v>
      </c>
    </row>
    <row r="6974" spans="35:37" x14ac:dyDescent="0.3">
      <c r="AI6974" s="32">
        <f t="shared" si="146"/>
        <v>45582.458333316426</v>
      </c>
      <c r="AJ6974" s="33">
        <v>130</v>
      </c>
      <c r="AK6974" s="33">
        <f>MIN(CalcoliFV!$AN$7,CalcoliFV!$AO$7+MAX(0,180-AJ6974)+4)</f>
        <v>110</v>
      </c>
    </row>
    <row r="6975" spans="35:37" x14ac:dyDescent="0.3">
      <c r="AI6975" s="32">
        <f t="shared" si="146"/>
        <v>45582.499999983091</v>
      </c>
      <c r="AJ6975" s="33">
        <v>110</v>
      </c>
      <c r="AK6975" s="33">
        <f>MIN(CalcoliFV!$AN$7,CalcoliFV!$AO$7+MAX(0,180-AJ6975)+4)</f>
        <v>110</v>
      </c>
    </row>
    <row r="6976" spans="35:37" x14ac:dyDescent="0.3">
      <c r="AI6976" s="32">
        <f t="shared" si="146"/>
        <v>45582.541666649755</v>
      </c>
      <c r="AJ6976" s="33">
        <v>115.96</v>
      </c>
      <c r="AK6976" s="33">
        <f>MIN(CalcoliFV!$AN$7,CalcoliFV!$AO$7+MAX(0,180-AJ6976)+4)</f>
        <v>110</v>
      </c>
    </row>
    <row r="6977" spans="35:37" x14ac:dyDescent="0.3">
      <c r="AI6977" s="32">
        <f t="shared" si="146"/>
        <v>45582.583333316419</v>
      </c>
      <c r="AJ6977" s="33">
        <v>117.98</v>
      </c>
      <c r="AK6977" s="33">
        <f>MIN(CalcoliFV!$AN$7,CalcoliFV!$AO$7+MAX(0,180-AJ6977)+4)</f>
        <v>110</v>
      </c>
    </row>
    <row r="6978" spans="35:37" x14ac:dyDescent="0.3">
      <c r="AI6978" s="32">
        <f t="shared" si="146"/>
        <v>45582.624999983083</v>
      </c>
      <c r="AJ6978" s="33">
        <v>118.57</v>
      </c>
      <c r="AK6978" s="33">
        <f>MIN(CalcoliFV!$AN$7,CalcoliFV!$AO$7+MAX(0,180-AJ6978)+4)</f>
        <v>110</v>
      </c>
    </row>
    <row r="6979" spans="35:37" x14ac:dyDescent="0.3">
      <c r="AI6979" s="32">
        <f t="shared" si="146"/>
        <v>45582.666666649748</v>
      </c>
      <c r="AJ6979" s="33">
        <v>118.98</v>
      </c>
      <c r="AK6979" s="33">
        <f>MIN(CalcoliFV!$AN$7,CalcoliFV!$AO$7+MAX(0,180-AJ6979)+4)</f>
        <v>110</v>
      </c>
    </row>
    <row r="6980" spans="35:37" x14ac:dyDescent="0.3">
      <c r="AI6980" s="32">
        <f t="shared" si="146"/>
        <v>45582.708333316412</v>
      </c>
      <c r="AJ6980" s="33">
        <v>120</v>
      </c>
      <c r="AK6980" s="33">
        <f>MIN(CalcoliFV!$AN$7,CalcoliFV!$AO$7+MAX(0,180-AJ6980)+4)</f>
        <v>110</v>
      </c>
    </row>
    <row r="6981" spans="35:37" x14ac:dyDescent="0.3">
      <c r="AI6981" s="32">
        <f t="shared" ref="AI6981:AI7044" si="147">AI6980+1/24</f>
        <v>45582.749999983076</v>
      </c>
      <c r="AJ6981" s="33">
        <v>153.74</v>
      </c>
      <c r="AK6981" s="33">
        <f>MIN(CalcoliFV!$AN$7,CalcoliFV!$AO$7+MAX(0,180-AJ6981)+4)</f>
        <v>100.25999999999999</v>
      </c>
    </row>
    <row r="6982" spans="35:37" x14ac:dyDescent="0.3">
      <c r="AI6982" s="32">
        <f t="shared" si="147"/>
        <v>45582.79166664974</v>
      </c>
      <c r="AJ6982" s="33">
        <v>163.03</v>
      </c>
      <c r="AK6982" s="33">
        <f>MIN(CalcoliFV!$AN$7,CalcoliFV!$AO$7+MAX(0,180-AJ6982)+4)</f>
        <v>90.97</v>
      </c>
    </row>
    <row r="6983" spans="35:37" x14ac:dyDescent="0.3">
      <c r="AI6983" s="32">
        <f t="shared" si="147"/>
        <v>45582.833333316405</v>
      </c>
      <c r="AJ6983" s="33">
        <v>121</v>
      </c>
      <c r="AK6983" s="33">
        <f>MIN(CalcoliFV!$AN$7,CalcoliFV!$AO$7+MAX(0,180-AJ6983)+4)</f>
        <v>110</v>
      </c>
    </row>
    <row r="6984" spans="35:37" x14ac:dyDescent="0.3">
      <c r="AI6984" s="32">
        <f t="shared" si="147"/>
        <v>45582.874999983069</v>
      </c>
      <c r="AJ6984" s="33">
        <v>116.96</v>
      </c>
      <c r="AK6984" s="33">
        <f>MIN(CalcoliFV!$AN$7,CalcoliFV!$AO$7+MAX(0,180-AJ6984)+4)</f>
        <v>110</v>
      </c>
    </row>
    <row r="6985" spans="35:37" x14ac:dyDescent="0.3">
      <c r="AI6985" s="32">
        <f t="shared" si="147"/>
        <v>45582.916666649733</v>
      </c>
      <c r="AJ6985" s="33">
        <v>116.94</v>
      </c>
      <c r="AK6985" s="33">
        <f>MIN(CalcoliFV!$AN$7,CalcoliFV!$AO$7+MAX(0,180-AJ6985)+4)</f>
        <v>110</v>
      </c>
    </row>
    <row r="6986" spans="35:37" x14ac:dyDescent="0.3">
      <c r="AI6986" s="32">
        <f t="shared" si="147"/>
        <v>45582.958333316397</v>
      </c>
      <c r="AJ6986" s="33">
        <v>101.47</v>
      </c>
      <c r="AK6986" s="33">
        <f>MIN(CalcoliFV!$AN$7,CalcoliFV!$AO$7+MAX(0,180-AJ6986)+4)</f>
        <v>110</v>
      </c>
    </row>
    <row r="6987" spans="35:37" x14ac:dyDescent="0.3">
      <c r="AI6987" s="32">
        <f t="shared" si="147"/>
        <v>45582.999999983062</v>
      </c>
      <c r="AJ6987" s="33">
        <v>103.5</v>
      </c>
      <c r="AK6987" s="33">
        <f>MIN(CalcoliFV!$AN$7,CalcoliFV!$AO$7+MAX(0,180-AJ6987)+4)</f>
        <v>110</v>
      </c>
    </row>
    <row r="6988" spans="35:37" x14ac:dyDescent="0.3">
      <c r="AI6988" s="32">
        <f t="shared" si="147"/>
        <v>45583.041666649726</v>
      </c>
      <c r="AJ6988" s="33">
        <v>100</v>
      </c>
      <c r="AK6988" s="33">
        <f>MIN(CalcoliFV!$AN$7,CalcoliFV!$AO$7+MAX(0,180-AJ6988)+4)</f>
        <v>110</v>
      </c>
    </row>
    <row r="6989" spans="35:37" x14ac:dyDescent="0.3">
      <c r="AI6989" s="32">
        <f t="shared" si="147"/>
        <v>45583.08333331639</v>
      </c>
      <c r="AJ6989" s="33">
        <v>93.93</v>
      </c>
      <c r="AK6989" s="33">
        <f>MIN(CalcoliFV!$AN$7,CalcoliFV!$AO$7+MAX(0,180-AJ6989)+4)</f>
        <v>110</v>
      </c>
    </row>
    <row r="6990" spans="35:37" x14ac:dyDescent="0.3">
      <c r="AI6990" s="32">
        <f t="shared" si="147"/>
        <v>45583.124999983054</v>
      </c>
      <c r="AJ6990" s="33">
        <v>93.07</v>
      </c>
      <c r="AK6990" s="33">
        <f>MIN(CalcoliFV!$AN$7,CalcoliFV!$AO$7+MAX(0,180-AJ6990)+4)</f>
        <v>110</v>
      </c>
    </row>
    <row r="6991" spans="35:37" x14ac:dyDescent="0.3">
      <c r="AI6991" s="32">
        <f t="shared" si="147"/>
        <v>45583.166666649719</v>
      </c>
      <c r="AJ6991" s="33">
        <v>93.1</v>
      </c>
      <c r="AK6991" s="33">
        <f>MIN(CalcoliFV!$AN$7,CalcoliFV!$AO$7+MAX(0,180-AJ6991)+4)</f>
        <v>110</v>
      </c>
    </row>
    <row r="6992" spans="35:37" x14ac:dyDescent="0.3">
      <c r="AI6992" s="32">
        <f t="shared" si="147"/>
        <v>45583.208333316383</v>
      </c>
      <c r="AJ6992" s="33">
        <v>93.1</v>
      </c>
      <c r="AK6992" s="33">
        <f>MIN(CalcoliFV!$AN$7,CalcoliFV!$AO$7+MAX(0,180-AJ6992)+4)</f>
        <v>110</v>
      </c>
    </row>
    <row r="6993" spans="35:37" x14ac:dyDescent="0.3">
      <c r="AI6993" s="32">
        <f t="shared" si="147"/>
        <v>45583.249999983047</v>
      </c>
      <c r="AJ6993" s="33">
        <v>110</v>
      </c>
      <c r="AK6993" s="33">
        <f>MIN(CalcoliFV!$AN$7,CalcoliFV!$AO$7+MAX(0,180-AJ6993)+4)</f>
        <v>110</v>
      </c>
    </row>
    <row r="6994" spans="35:37" x14ac:dyDescent="0.3">
      <c r="AI6994" s="32">
        <f t="shared" si="147"/>
        <v>45583.291666649711</v>
      </c>
      <c r="AJ6994" s="33">
        <v>133.28</v>
      </c>
      <c r="AK6994" s="33">
        <f>MIN(CalcoliFV!$AN$7,CalcoliFV!$AO$7+MAX(0,180-AJ6994)+4)</f>
        <v>110</v>
      </c>
    </row>
    <row r="6995" spans="35:37" x14ac:dyDescent="0.3">
      <c r="AI6995" s="32">
        <f t="shared" si="147"/>
        <v>45583.333333316376</v>
      </c>
      <c r="AJ6995" s="33">
        <v>148.80000000000001</v>
      </c>
      <c r="AK6995" s="33">
        <f>MIN(CalcoliFV!$AN$7,CalcoliFV!$AO$7+MAX(0,180-AJ6995)+4)</f>
        <v>105.19999999999999</v>
      </c>
    </row>
    <row r="6996" spans="35:37" x14ac:dyDescent="0.3">
      <c r="AI6996" s="32">
        <f t="shared" si="147"/>
        <v>45583.37499998304</v>
      </c>
      <c r="AJ6996" s="33">
        <v>152.82</v>
      </c>
      <c r="AK6996" s="33">
        <f>MIN(CalcoliFV!$AN$7,CalcoliFV!$AO$7+MAX(0,180-AJ6996)+4)</f>
        <v>101.18</v>
      </c>
    </row>
    <row r="6997" spans="35:37" x14ac:dyDescent="0.3">
      <c r="AI6997" s="32">
        <f t="shared" si="147"/>
        <v>45583.416666649704</v>
      </c>
      <c r="AJ6997" s="33">
        <v>133</v>
      </c>
      <c r="AK6997" s="33">
        <f>MIN(CalcoliFV!$AN$7,CalcoliFV!$AO$7+MAX(0,180-AJ6997)+4)</f>
        <v>110</v>
      </c>
    </row>
    <row r="6998" spans="35:37" x14ac:dyDescent="0.3">
      <c r="AI6998" s="32">
        <f t="shared" si="147"/>
        <v>45583.458333316368</v>
      </c>
      <c r="AJ6998" s="33">
        <v>130</v>
      </c>
      <c r="AK6998" s="33">
        <f>MIN(CalcoliFV!$AN$7,CalcoliFV!$AO$7+MAX(0,180-AJ6998)+4)</f>
        <v>110</v>
      </c>
    </row>
    <row r="6999" spans="35:37" x14ac:dyDescent="0.3">
      <c r="AI6999" s="32">
        <f t="shared" si="147"/>
        <v>45583.499999983032</v>
      </c>
      <c r="AJ6999" s="33">
        <v>108.36</v>
      </c>
      <c r="AK6999" s="33">
        <f>MIN(CalcoliFV!$AN$7,CalcoliFV!$AO$7+MAX(0,180-AJ6999)+4)</f>
        <v>110</v>
      </c>
    </row>
    <row r="7000" spans="35:37" x14ac:dyDescent="0.3">
      <c r="AI7000" s="32">
        <f t="shared" si="147"/>
        <v>45583.541666649697</v>
      </c>
      <c r="AJ7000" s="33">
        <v>107</v>
      </c>
      <c r="AK7000" s="33">
        <f>MIN(CalcoliFV!$AN$7,CalcoliFV!$AO$7+MAX(0,180-AJ7000)+4)</f>
        <v>110</v>
      </c>
    </row>
    <row r="7001" spans="35:37" x14ac:dyDescent="0.3">
      <c r="AI7001" s="32">
        <f t="shared" si="147"/>
        <v>45583.583333316361</v>
      </c>
      <c r="AJ7001" s="33">
        <v>109.5</v>
      </c>
      <c r="AK7001" s="33">
        <f>MIN(CalcoliFV!$AN$7,CalcoliFV!$AO$7+MAX(0,180-AJ7001)+4)</f>
        <v>110</v>
      </c>
    </row>
    <row r="7002" spans="35:37" x14ac:dyDescent="0.3">
      <c r="AI7002" s="32">
        <f t="shared" si="147"/>
        <v>45583.624999983025</v>
      </c>
      <c r="AJ7002" s="33">
        <v>105</v>
      </c>
      <c r="AK7002" s="33">
        <f>MIN(CalcoliFV!$AN$7,CalcoliFV!$AO$7+MAX(0,180-AJ7002)+4)</f>
        <v>110</v>
      </c>
    </row>
    <row r="7003" spans="35:37" x14ac:dyDescent="0.3">
      <c r="AI7003" s="32">
        <f t="shared" si="147"/>
        <v>45583.666666649689</v>
      </c>
      <c r="AJ7003" s="33">
        <v>110</v>
      </c>
      <c r="AK7003" s="33">
        <f>MIN(CalcoliFV!$AN$7,CalcoliFV!$AO$7+MAX(0,180-AJ7003)+4)</f>
        <v>110</v>
      </c>
    </row>
    <row r="7004" spans="35:37" x14ac:dyDescent="0.3">
      <c r="AI7004" s="32">
        <f t="shared" si="147"/>
        <v>45583.708333316354</v>
      </c>
      <c r="AJ7004" s="33">
        <v>119</v>
      </c>
      <c r="AK7004" s="33">
        <f>MIN(CalcoliFV!$AN$7,CalcoliFV!$AO$7+MAX(0,180-AJ7004)+4)</f>
        <v>110</v>
      </c>
    </row>
    <row r="7005" spans="35:37" x14ac:dyDescent="0.3">
      <c r="AI7005" s="32">
        <f t="shared" si="147"/>
        <v>45583.749999983018</v>
      </c>
      <c r="AJ7005" s="33">
        <v>137.33000000000001</v>
      </c>
      <c r="AK7005" s="33">
        <f>MIN(CalcoliFV!$AN$7,CalcoliFV!$AO$7+MAX(0,180-AJ7005)+4)</f>
        <v>110</v>
      </c>
    </row>
    <row r="7006" spans="35:37" x14ac:dyDescent="0.3">
      <c r="AI7006" s="32">
        <f t="shared" si="147"/>
        <v>45583.791666649682</v>
      </c>
      <c r="AJ7006" s="33">
        <v>143.09</v>
      </c>
      <c r="AK7006" s="33">
        <f>MIN(CalcoliFV!$AN$7,CalcoliFV!$AO$7+MAX(0,180-AJ7006)+4)</f>
        <v>110</v>
      </c>
    </row>
    <row r="7007" spans="35:37" x14ac:dyDescent="0.3">
      <c r="AI7007" s="32">
        <f t="shared" si="147"/>
        <v>45583.833333316346</v>
      </c>
      <c r="AJ7007" s="33">
        <v>112.75</v>
      </c>
      <c r="AK7007" s="33">
        <f>MIN(CalcoliFV!$AN$7,CalcoliFV!$AO$7+MAX(0,180-AJ7007)+4)</f>
        <v>110</v>
      </c>
    </row>
    <row r="7008" spans="35:37" x14ac:dyDescent="0.3">
      <c r="AI7008" s="32">
        <f t="shared" si="147"/>
        <v>45583.874999983011</v>
      </c>
      <c r="AJ7008" s="33">
        <v>106.11</v>
      </c>
      <c r="AK7008" s="33">
        <f>MIN(CalcoliFV!$AN$7,CalcoliFV!$AO$7+MAX(0,180-AJ7008)+4)</f>
        <v>110</v>
      </c>
    </row>
    <row r="7009" spans="35:37" x14ac:dyDescent="0.3">
      <c r="AI7009" s="32">
        <f t="shared" si="147"/>
        <v>45583.916666649675</v>
      </c>
      <c r="AJ7009" s="33">
        <v>101.63</v>
      </c>
      <c r="AK7009" s="33">
        <f>MIN(CalcoliFV!$AN$7,CalcoliFV!$AO$7+MAX(0,180-AJ7009)+4)</f>
        <v>110</v>
      </c>
    </row>
    <row r="7010" spans="35:37" x14ac:dyDescent="0.3">
      <c r="AI7010" s="32">
        <f t="shared" si="147"/>
        <v>45583.958333316339</v>
      </c>
      <c r="AJ7010" s="33">
        <v>97.607659999999996</v>
      </c>
      <c r="AK7010" s="33">
        <f>MIN(CalcoliFV!$AN$7,CalcoliFV!$AO$7+MAX(0,180-AJ7010)+4)</f>
        <v>110</v>
      </c>
    </row>
    <row r="7011" spans="35:37" x14ac:dyDescent="0.3">
      <c r="AI7011" s="32">
        <f t="shared" si="147"/>
        <v>45583.999999983003</v>
      </c>
      <c r="AJ7011" s="33">
        <v>110</v>
      </c>
      <c r="AK7011" s="33">
        <f>MIN(CalcoliFV!$AN$7,CalcoliFV!$AO$7+MAX(0,180-AJ7011)+4)</f>
        <v>110</v>
      </c>
    </row>
    <row r="7012" spans="35:37" x14ac:dyDescent="0.3">
      <c r="AI7012" s="32">
        <f t="shared" si="147"/>
        <v>45584.041666649668</v>
      </c>
      <c r="AJ7012" s="33">
        <v>105.1</v>
      </c>
      <c r="AK7012" s="33">
        <f>MIN(CalcoliFV!$AN$7,CalcoliFV!$AO$7+MAX(0,180-AJ7012)+4)</f>
        <v>110</v>
      </c>
    </row>
    <row r="7013" spans="35:37" x14ac:dyDescent="0.3">
      <c r="AI7013" s="32">
        <f t="shared" si="147"/>
        <v>45584.083333316332</v>
      </c>
      <c r="AJ7013" s="33">
        <v>100</v>
      </c>
      <c r="AK7013" s="33">
        <f>MIN(CalcoliFV!$AN$7,CalcoliFV!$AO$7+MAX(0,180-AJ7013)+4)</f>
        <v>110</v>
      </c>
    </row>
    <row r="7014" spans="35:37" x14ac:dyDescent="0.3">
      <c r="AI7014" s="32">
        <f t="shared" si="147"/>
        <v>45584.124999982996</v>
      </c>
      <c r="AJ7014" s="33">
        <v>100</v>
      </c>
      <c r="AK7014" s="33">
        <f>MIN(CalcoliFV!$AN$7,CalcoliFV!$AO$7+MAX(0,180-AJ7014)+4)</f>
        <v>110</v>
      </c>
    </row>
    <row r="7015" spans="35:37" x14ac:dyDescent="0.3">
      <c r="AI7015" s="32">
        <f t="shared" si="147"/>
        <v>45584.16666664966</v>
      </c>
      <c r="AJ7015" s="33">
        <v>97</v>
      </c>
      <c r="AK7015" s="33">
        <f>MIN(CalcoliFV!$AN$7,CalcoliFV!$AO$7+MAX(0,180-AJ7015)+4)</f>
        <v>110</v>
      </c>
    </row>
    <row r="7016" spans="35:37" x14ac:dyDescent="0.3">
      <c r="AI7016" s="32">
        <f t="shared" si="147"/>
        <v>45584.208333316325</v>
      </c>
      <c r="AJ7016" s="33">
        <v>97.19</v>
      </c>
      <c r="AK7016" s="33">
        <f>MIN(CalcoliFV!$AN$7,CalcoliFV!$AO$7+MAX(0,180-AJ7016)+4)</f>
        <v>110</v>
      </c>
    </row>
    <row r="7017" spans="35:37" x14ac:dyDescent="0.3">
      <c r="AI7017" s="32">
        <f t="shared" si="147"/>
        <v>45584.249999982989</v>
      </c>
      <c r="AJ7017" s="33">
        <v>105</v>
      </c>
      <c r="AK7017" s="33">
        <f>MIN(CalcoliFV!$AN$7,CalcoliFV!$AO$7+MAX(0,180-AJ7017)+4)</f>
        <v>110</v>
      </c>
    </row>
    <row r="7018" spans="35:37" x14ac:dyDescent="0.3">
      <c r="AI7018" s="32">
        <f t="shared" si="147"/>
        <v>45584.291666649653</v>
      </c>
      <c r="AJ7018" s="33">
        <v>109.97</v>
      </c>
      <c r="AK7018" s="33">
        <f>MIN(CalcoliFV!$AN$7,CalcoliFV!$AO$7+MAX(0,180-AJ7018)+4)</f>
        <v>110</v>
      </c>
    </row>
    <row r="7019" spans="35:37" x14ac:dyDescent="0.3">
      <c r="AI7019" s="32">
        <f t="shared" si="147"/>
        <v>45584.333333316317</v>
      </c>
      <c r="AJ7019" s="33">
        <v>129.58000000000001</v>
      </c>
      <c r="AK7019" s="33">
        <f>MIN(CalcoliFV!$AN$7,CalcoliFV!$AO$7+MAX(0,180-AJ7019)+4)</f>
        <v>110</v>
      </c>
    </row>
    <row r="7020" spans="35:37" x14ac:dyDescent="0.3">
      <c r="AI7020" s="32">
        <f t="shared" si="147"/>
        <v>45584.374999982982</v>
      </c>
      <c r="AJ7020" s="33">
        <v>128.47999999999999</v>
      </c>
      <c r="AK7020" s="33">
        <f>MIN(CalcoliFV!$AN$7,CalcoliFV!$AO$7+MAX(0,180-AJ7020)+4)</f>
        <v>110</v>
      </c>
    </row>
    <row r="7021" spans="35:37" x14ac:dyDescent="0.3">
      <c r="AI7021" s="32">
        <f t="shared" si="147"/>
        <v>45584.416666649646</v>
      </c>
      <c r="AJ7021" s="33">
        <v>124</v>
      </c>
      <c r="AK7021" s="33">
        <f>MIN(CalcoliFV!$AN$7,CalcoliFV!$AO$7+MAX(0,180-AJ7021)+4)</f>
        <v>110</v>
      </c>
    </row>
    <row r="7022" spans="35:37" x14ac:dyDescent="0.3">
      <c r="AI7022" s="32">
        <f t="shared" si="147"/>
        <v>45584.45833331631</v>
      </c>
      <c r="AJ7022" s="33">
        <v>110.54</v>
      </c>
      <c r="AK7022" s="33">
        <f>MIN(CalcoliFV!$AN$7,CalcoliFV!$AO$7+MAX(0,180-AJ7022)+4)</f>
        <v>110</v>
      </c>
    </row>
    <row r="7023" spans="35:37" x14ac:dyDescent="0.3">
      <c r="AI7023" s="32">
        <f t="shared" si="147"/>
        <v>45584.499999982974</v>
      </c>
      <c r="AJ7023" s="33">
        <v>103.51707</v>
      </c>
      <c r="AK7023" s="33">
        <f>MIN(CalcoliFV!$AN$7,CalcoliFV!$AO$7+MAX(0,180-AJ7023)+4)</f>
        <v>110</v>
      </c>
    </row>
    <row r="7024" spans="35:37" x14ac:dyDescent="0.3">
      <c r="AI7024" s="32">
        <f t="shared" si="147"/>
        <v>45584.541666649639</v>
      </c>
      <c r="AJ7024" s="33">
        <v>96.5</v>
      </c>
      <c r="AK7024" s="33">
        <f>MIN(CalcoliFV!$AN$7,CalcoliFV!$AO$7+MAX(0,180-AJ7024)+4)</f>
        <v>110</v>
      </c>
    </row>
    <row r="7025" spans="35:37" x14ac:dyDescent="0.3">
      <c r="AI7025" s="32">
        <f t="shared" si="147"/>
        <v>45584.583333316303</v>
      </c>
      <c r="AJ7025" s="33">
        <v>92.45</v>
      </c>
      <c r="AK7025" s="33">
        <f>MIN(CalcoliFV!$AN$7,CalcoliFV!$AO$7+MAX(0,180-AJ7025)+4)</f>
        <v>110</v>
      </c>
    </row>
    <row r="7026" spans="35:37" x14ac:dyDescent="0.3">
      <c r="AI7026" s="32">
        <f t="shared" si="147"/>
        <v>45584.624999982967</v>
      </c>
      <c r="AJ7026" s="33">
        <v>97.32</v>
      </c>
      <c r="AK7026" s="33">
        <f>MIN(CalcoliFV!$AN$7,CalcoliFV!$AO$7+MAX(0,180-AJ7026)+4)</f>
        <v>110</v>
      </c>
    </row>
    <row r="7027" spans="35:37" x14ac:dyDescent="0.3">
      <c r="AI7027" s="32">
        <f t="shared" si="147"/>
        <v>45584.666666649631</v>
      </c>
      <c r="AJ7027" s="33">
        <v>103.50032</v>
      </c>
      <c r="AK7027" s="33">
        <f>MIN(CalcoliFV!$AN$7,CalcoliFV!$AO$7+MAX(0,180-AJ7027)+4)</f>
        <v>110</v>
      </c>
    </row>
    <row r="7028" spans="35:37" x14ac:dyDescent="0.3">
      <c r="AI7028" s="32">
        <f t="shared" si="147"/>
        <v>45584.708333316295</v>
      </c>
      <c r="AJ7028" s="33">
        <v>110</v>
      </c>
      <c r="AK7028" s="33">
        <f>MIN(CalcoliFV!$AN$7,CalcoliFV!$AO$7+MAX(0,180-AJ7028)+4)</f>
        <v>110</v>
      </c>
    </row>
    <row r="7029" spans="35:37" x14ac:dyDescent="0.3">
      <c r="AI7029" s="32">
        <f t="shared" si="147"/>
        <v>45584.74999998296</v>
      </c>
      <c r="AJ7029" s="33">
        <v>143.1</v>
      </c>
      <c r="AK7029" s="33">
        <f>MIN(CalcoliFV!$AN$7,CalcoliFV!$AO$7+MAX(0,180-AJ7029)+4)</f>
        <v>110</v>
      </c>
    </row>
    <row r="7030" spans="35:37" x14ac:dyDescent="0.3">
      <c r="AI7030" s="32">
        <f t="shared" si="147"/>
        <v>45584.791666649624</v>
      </c>
      <c r="AJ7030" s="33">
        <v>148.09</v>
      </c>
      <c r="AK7030" s="33">
        <f>MIN(CalcoliFV!$AN$7,CalcoliFV!$AO$7+MAX(0,180-AJ7030)+4)</f>
        <v>105.91</v>
      </c>
    </row>
    <row r="7031" spans="35:37" x14ac:dyDescent="0.3">
      <c r="AI7031" s="32">
        <f t="shared" si="147"/>
        <v>45584.833333316288</v>
      </c>
      <c r="AJ7031" s="33">
        <v>114.81529999999999</v>
      </c>
      <c r="AK7031" s="33">
        <f>MIN(CalcoliFV!$AN$7,CalcoliFV!$AO$7+MAX(0,180-AJ7031)+4)</f>
        <v>110</v>
      </c>
    </row>
    <row r="7032" spans="35:37" x14ac:dyDescent="0.3">
      <c r="AI7032" s="32">
        <f t="shared" si="147"/>
        <v>45584.874999982952</v>
      </c>
      <c r="AJ7032" s="33">
        <v>107.23</v>
      </c>
      <c r="AK7032" s="33">
        <f>MIN(CalcoliFV!$AN$7,CalcoliFV!$AO$7+MAX(0,180-AJ7032)+4)</f>
        <v>110</v>
      </c>
    </row>
    <row r="7033" spans="35:37" x14ac:dyDescent="0.3">
      <c r="AI7033" s="32">
        <f t="shared" si="147"/>
        <v>45584.916666649617</v>
      </c>
      <c r="AJ7033" s="33">
        <v>91</v>
      </c>
      <c r="AK7033" s="33">
        <f>MIN(CalcoliFV!$AN$7,CalcoliFV!$AO$7+MAX(0,180-AJ7033)+4)</f>
        <v>110</v>
      </c>
    </row>
    <row r="7034" spans="35:37" x14ac:dyDescent="0.3">
      <c r="AI7034" s="32">
        <f t="shared" si="147"/>
        <v>45584.958333316281</v>
      </c>
      <c r="AJ7034" s="33">
        <v>89.66</v>
      </c>
      <c r="AK7034" s="33">
        <f>MIN(CalcoliFV!$AN$7,CalcoliFV!$AO$7+MAX(0,180-AJ7034)+4)</f>
        <v>110</v>
      </c>
    </row>
    <row r="7035" spans="35:37" x14ac:dyDescent="0.3">
      <c r="AI7035" s="32">
        <f t="shared" si="147"/>
        <v>45584.999999982945</v>
      </c>
      <c r="AJ7035" s="33">
        <v>103</v>
      </c>
      <c r="AK7035" s="33">
        <f>MIN(CalcoliFV!$AN$7,CalcoliFV!$AO$7+MAX(0,180-AJ7035)+4)</f>
        <v>110</v>
      </c>
    </row>
    <row r="7036" spans="35:37" x14ac:dyDescent="0.3">
      <c r="AI7036" s="32">
        <f t="shared" si="147"/>
        <v>45585.041666649609</v>
      </c>
      <c r="AJ7036" s="33">
        <v>102.22</v>
      </c>
      <c r="AK7036" s="33">
        <f>MIN(CalcoliFV!$AN$7,CalcoliFV!$AO$7+MAX(0,180-AJ7036)+4)</f>
        <v>110</v>
      </c>
    </row>
    <row r="7037" spans="35:37" x14ac:dyDescent="0.3">
      <c r="AI7037" s="32">
        <f t="shared" si="147"/>
        <v>45585.083333316274</v>
      </c>
      <c r="AJ7037" s="33">
        <v>110.29</v>
      </c>
      <c r="AK7037" s="33">
        <f>MIN(CalcoliFV!$AN$7,CalcoliFV!$AO$7+MAX(0,180-AJ7037)+4)</f>
        <v>110</v>
      </c>
    </row>
    <row r="7038" spans="35:37" x14ac:dyDescent="0.3">
      <c r="AI7038" s="32">
        <f t="shared" si="147"/>
        <v>45585.124999982938</v>
      </c>
      <c r="AJ7038" s="33">
        <v>110</v>
      </c>
      <c r="AK7038" s="33">
        <f>MIN(CalcoliFV!$AN$7,CalcoliFV!$AO$7+MAX(0,180-AJ7038)+4)</f>
        <v>110</v>
      </c>
    </row>
    <row r="7039" spans="35:37" x14ac:dyDescent="0.3">
      <c r="AI7039" s="32">
        <f t="shared" si="147"/>
        <v>45585.166666649602</v>
      </c>
      <c r="AJ7039" s="33">
        <v>110.54</v>
      </c>
      <c r="AK7039" s="33">
        <f>MIN(CalcoliFV!$AN$7,CalcoliFV!$AO$7+MAX(0,180-AJ7039)+4)</f>
        <v>110</v>
      </c>
    </row>
    <row r="7040" spans="35:37" x14ac:dyDescent="0.3">
      <c r="AI7040" s="32">
        <f t="shared" si="147"/>
        <v>45585.208333316266</v>
      </c>
      <c r="AJ7040" s="33">
        <v>110.05</v>
      </c>
      <c r="AK7040" s="33">
        <f>MIN(CalcoliFV!$AN$7,CalcoliFV!$AO$7+MAX(0,180-AJ7040)+4)</f>
        <v>110</v>
      </c>
    </row>
    <row r="7041" spans="35:37" x14ac:dyDescent="0.3">
      <c r="AI7041" s="32">
        <f t="shared" si="147"/>
        <v>45585.249999982931</v>
      </c>
      <c r="AJ7041" s="33">
        <v>111</v>
      </c>
      <c r="AK7041" s="33">
        <f>MIN(CalcoliFV!$AN$7,CalcoliFV!$AO$7+MAX(0,180-AJ7041)+4)</f>
        <v>110</v>
      </c>
    </row>
    <row r="7042" spans="35:37" x14ac:dyDescent="0.3">
      <c r="AI7042" s="32">
        <f t="shared" si="147"/>
        <v>45585.291666649595</v>
      </c>
      <c r="AJ7042" s="33">
        <v>120</v>
      </c>
      <c r="AK7042" s="33">
        <f>MIN(CalcoliFV!$AN$7,CalcoliFV!$AO$7+MAX(0,180-AJ7042)+4)</f>
        <v>110</v>
      </c>
    </row>
    <row r="7043" spans="35:37" x14ac:dyDescent="0.3">
      <c r="AI7043" s="32">
        <f t="shared" si="147"/>
        <v>45585.333333316259</v>
      </c>
      <c r="AJ7043" s="33">
        <v>119.5</v>
      </c>
      <c r="AK7043" s="33">
        <f>MIN(CalcoliFV!$AN$7,CalcoliFV!$AO$7+MAX(0,180-AJ7043)+4)</f>
        <v>110</v>
      </c>
    </row>
    <row r="7044" spans="35:37" x14ac:dyDescent="0.3">
      <c r="AI7044" s="32">
        <f t="shared" si="147"/>
        <v>45585.374999982923</v>
      </c>
      <c r="AJ7044" s="33">
        <v>127.99</v>
      </c>
      <c r="AK7044" s="33">
        <f>MIN(CalcoliFV!$AN$7,CalcoliFV!$AO$7+MAX(0,180-AJ7044)+4)</f>
        <v>110</v>
      </c>
    </row>
    <row r="7045" spans="35:37" x14ac:dyDescent="0.3">
      <c r="AI7045" s="32">
        <f t="shared" ref="AI7045:AI7108" si="148">AI7044+1/24</f>
        <v>45585.416666649588</v>
      </c>
      <c r="AJ7045" s="33">
        <v>132.09</v>
      </c>
      <c r="AK7045" s="33">
        <f>MIN(CalcoliFV!$AN$7,CalcoliFV!$AO$7+MAX(0,180-AJ7045)+4)</f>
        <v>110</v>
      </c>
    </row>
    <row r="7046" spans="35:37" x14ac:dyDescent="0.3">
      <c r="AI7046" s="32">
        <f t="shared" si="148"/>
        <v>45585.458333316252</v>
      </c>
      <c r="AJ7046" s="33">
        <v>127.12</v>
      </c>
      <c r="AK7046" s="33">
        <f>MIN(CalcoliFV!$AN$7,CalcoliFV!$AO$7+MAX(0,180-AJ7046)+4)</f>
        <v>110</v>
      </c>
    </row>
    <row r="7047" spans="35:37" x14ac:dyDescent="0.3">
      <c r="AI7047" s="32">
        <f t="shared" si="148"/>
        <v>45585.499999982916</v>
      </c>
      <c r="AJ7047" s="33">
        <v>117.14</v>
      </c>
      <c r="AK7047" s="33">
        <f>MIN(CalcoliFV!$AN$7,CalcoliFV!$AO$7+MAX(0,180-AJ7047)+4)</f>
        <v>110</v>
      </c>
    </row>
    <row r="7048" spans="35:37" x14ac:dyDescent="0.3">
      <c r="AI7048" s="32">
        <f t="shared" si="148"/>
        <v>45585.54166664958</v>
      </c>
      <c r="AJ7048" s="33">
        <v>110.57</v>
      </c>
      <c r="AK7048" s="33">
        <f>MIN(CalcoliFV!$AN$7,CalcoliFV!$AO$7+MAX(0,180-AJ7048)+4)</f>
        <v>110</v>
      </c>
    </row>
    <row r="7049" spans="35:37" x14ac:dyDescent="0.3">
      <c r="AI7049" s="32">
        <f t="shared" si="148"/>
        <v>45585.583333316245</v>
      </c>
      <c r="AJ7049" s="33">
        <v>110</v>
      </c>
      <c r="AK7049" s="33">
        <f>MIN(CalcoliFV!$AN$7,CalcoliFV!$AO$7+MAX(0,180-AJ7049)+4)</f>
        <v>110</v>
      </c>
    </row>
    <row r="7050" spans="35:37" x14ac:dyDescent="0.3">
      <c r="AI7050" s="32">
        <f t="shared" si="148"/>
        <v>45585.624999982909</v>
      </c>
      <c r="AJ7050" s="33">
        <v>115.14</v>
      </c>
      <c r="AK7050" s="33">
        <f>MIN(CalcoliFV!$AN$7,CalcoliFV!$AO$7+MAX(0,180-AJ7050)+4)</f>
        <v>110</v>
      </c>
    </row>
    <row r="7051" spans="35:37" x14ac:dyDescent="0.3">
      <c r="AI7051" s="32">
        <f t="shared" si="148"/>
        <v>45585.666666649573</v>
      </c>
      <c r="AJ7051" s="33">
        <v>115.08</v>
      </c>
      <c r="AK7051" s="33">
        <f>MIN(CalcoliFV!$AN$7,CalcoliFV!$AO$7+MAX(0,180-AJ7051)+4)</f>
        <v>110</v>
      </c>
    </row>
    <row r="7052" spans="35:37" x14ac:dyDescent="0.3">
      <c r="AI7052" s="32">
        <f t="shared" si="148"/>
        <v>45585.708333316237</v>
      </c>
      <c r="AJ7052" s="33">
        <v>120</v>
      </c>
      <c r="AK7052" s="33">
        <f>MIN(CalcoliFV!$AN$7,CalcoliFV!$AO$7+MAX(0,180-AJ7052)+4)</f>
        <v>110</v>
      </c>
    </row>
    <row r="7053" spans="35:37" x14ac:dyDescent="0.3">
      <c r="AI7053" s="32">
        <f t="shared" si="148"/>
        <v>45585.749999982901</v>
      </c>
      <c r="AJ7053" s="33">
        <v>140.02000000000001</v>
      </c>
      <c r="AK7053" s="33">
        <f>MIN(CalcoliFV!$AN$7,CalcoliFV!$AO$7+MAX(0,180-AJ7053)+4)</f>
        <v>110</v>
      </c>
    </row>
    <row r="7054" spans="35:37" x14ac:dyDescent="0.3">
      <c r="AI7054" s="32">
        <f t="shared" si="148"/>
        <v>45585.791666649566</v>
      </c>
      <c r="AJ7054" s="33">
        <v>145</v>
      </c>
      <c r="AK7054" s="33">
        <f>MIN(CalcoliFV!$AN$7,CalcoliFV!$AO$7+MAX(0,180-AJ7054)+4)</f>
        <v>109</v>
      </c>
    </row>
    <row r="7055" spans="35:37" x14ac:dyDescent="0.3">
      <c r="AI7055" s="32">
        <f t="shared" si="148"/>
        <v>45585.83333331623</v>
      </c>
      <c r="AJ7055" s="33">
        <v>127.06</v>
      </c>
      <c r="AK7055" s="33">
        <f>MIN(CalcoliFV!$AN$7,CalcoliFV!$AO$7+MAX(0,180-AJ7055)+4)</f>
        <v>110</v>
      </c>
    </row>
    <row r="7056" spans="35:37" x14ac:dyDescent="0.3">
      <c r="AI7056" s="32">
        <f t="shared" si="148"/>
        <v>45585.874999982894</v>
      </c>
      <c r="AJ7056" s="33">
        <v>113</v>
      </c>
      <c r="AK7056" s="33">
        <f>MIN(CalcoliFV!$AN$7,CalcoliFV!$AO$7+MAX(0,180-AJ7056)+4)</f>
        <v>110</v>
      </c>
    </row>
    <row r="7057" spans="35:37" x14ac:dyDescent="0.3">
      <c r="AI7057" s="32">
        <f t="shared" si="148"/>
        <v>45585.916666649558</v>
      </c>
      <c r="AJ7057" s="33">
        <v>110</v>
      </c>
      <c r="AK7057" s="33">
        <f>MIN(CalcoliFV!$AN$7,CalcoliFV!$AO$7+MAX(0,180-AJ7057)+4)</f>
        <v>110</v>
      </c>
    </row>
    <row r="7058" spans="35:37" x14ac:dyDescent="0.3">
      <c r="AI7058" s="32">
        <f t="shared" si="148"/>
        <v>45585.958333316223</v>
      </c>
      <c r="AJ7058" s="33">
        <v>106.49</v>
      </c>
      <c r="AK7058" s="33">
        <f>MIN(CalcoliFV!$AN$7,CalcoliFV!$AO$7+MAX(0,180-AJ7058)+4)</f>
        <v>110</v>
      </c>
    </row>
    <row r="7059" spans="35:37" x14ac:dyDescent="0.3">
      <c r="AI7059" s="32">
        <f t="shared" si="148"/>
        <v>45585.999999982887</v>
      </c>
      <c r="AJ7059" s="33">
        <v>104.52</v>
      </c>
      <c r="AK7059" s="33">
        <f>MIN(CalcoliFV!$AN$7,CalcoliFV!$AO$7+MAX(0,180-AJ7059)+4)</f>
        <v>110</v>
      </c>
    </row>
    <row r="7060" spans="35:37" x14ac:dyDescent="0.3">
      <c r="AI7060" s="32">
        <f t="shared" si="148"/>
        <v>45586.041666649551</v>
      </c>
      <c r="AJ7060" s="33">
        <v>99</v>
      </c>
      <c r="AK7060" s="33">
        <f>MIN(CalcoliFV!$AN$7,CalcoliFV!$AO$7+MAX(0,180-AJ7060)+4)</f>
        <v>110</v>
      </c>
    </row>
    <row r="7061" spans="35:37" x14ac:dyDescent="0.3">
      <c r="AI7061" s="32">
        <f t="shared" si="148"/>
        <v>45586.083333316215</v>
      </c>
      <c r="AJ7061" s="33">
        <v>96</v>
      </c>
      <c r="AK7061" s="33">
        <f>MIN(CalcoliFV!$AN$7,CalcoliFV!$AO$7+MAX(0,180-AJ7061)+4)</f>
        <v>110</v>
      </c>
    </row>
    <row r="7062" spans="35:37" x14ac:dyDescent="0.3">
      <c r="AI7062" s="32">
        <f t="shared" si="148"/>
        <v>45586.12499998288</v>
      </c>
      <c r="AJ7062" s="33">
        <v>96</v>
      </c>
      <c r="AK7062" s="33">
        <f>MIN(CalcoliFV!$AN$7,CalcoliFV!$AO$7+MAX(0,180-AJ7062)+4)</f>
        <v>110</v>
      </c>
    </row>
    <row r="7063" spans="35:37" x14ac:dyDescent="0.3">
      <c r="AI7063" s="32">
        <f t="shared" si="148"/>
        <v>45586.166666649544</v>
      </c>
      <c r="AJ7063" s="33">
        <v>96</v>
      </c>
      <c r="AK7063" s="33">
        <f>MIN(CalcoliFV!$AN$7,CalcoliFV!$AO$7+MAX(0,180-AJ7063)+4)</f>
        <v>110</v>
      </c>
    </row>
    <row r="7064" spans="35:37" x14ac:dyDescent="0.3">
      <c r="AI7064" s="32">
        <f t="shared" si="148"/>
        <v>45586.208333316208</v>
      </c>
      <c r="AJ7064" s="33">
        <v>97.160939999999997</v>
      </c>
      <c r="AK7064" s="33">
        <f>MIN(CalcoliFV!$AN$7,CalcoliFV!$AO$7+MAX(0,180-AJ7064)+4)</f>
        <v>110</v>
      </c>
    </row>
    <row r="7065" spans="35:37" x14ac:dyDescent="0.3">
      <c r="AI7065" s="32">
        <f t="shared" si="148"/>
        <v>45586.249999982872</v>
      </c>
      <c r="AJ7065" s="33">
        <v>121.95</v>
      </c>
      <c r="AK7065" s="33">
        <f>MIN(CalcoliFV!$AN$7,CalcoliFV!$AO$7+MAX(0,180-AJ7065)+4)</f>
        <v>110</v>
      </c>
    </row>
    <row r="7066" spans="35:37" x14ac:dyDescent="0.3">
      <c r="AI7066" s="32">
        <f t="shared" si="148"/>
        <v>45586.291666649537</v>
      </c>
      <c r="AJ7066" s="33">
        <v>164.74</v>
      </c>
      <c r="AK7066" s="33">
        <f>MIN(CalcoliFV!$AN$7,CalcoliFV!$AO$7+MAX(0,180-AJ7066)+4)</f>
        <v>89.259999999999991</v>
      </c>
    </row>
    <row r="7067" spans="35:37" x14ac:dyDescent="0.3">
      <c r="AI7067" s="32">
        <f t="shared" si="148"/>
        <v>45586.333333316201</v>
      </c>
      <c r="AJ7067" s="33">
        <v>171.89</v>
      </c>
      <c r="AK7067" s="33">
        <f>MIN(CalcoliFV!$AN$7,CalcoliFV!$AO$7+MAX(0,180-AJ7067)+4)</f>
        <v>82.110000000000014</v>
      </c>
    </row>
    <row r="7068" spans="35:37" x14ac:dyDescent="0.3">
      <c r="AI7068" s="32">
        <f t="shared" si="148"/>
        <v>45586.374999982865</v>
      </c>
      <c r="AJ7068" s="33">
        <v>164.26</v>
      </c>
      <c r="AK7068" s="33">
        <f>MIN(CalcoliFV!$AN$7,CalcoliFV!$AO$7+MAX(0,180-AJ7068)+4)</f>
        <v>89.740000000000009</v>
      </c>
    </row>
    <row r="7069" spans="35:37" x14ac:dyDescent="0.3">
      <c r="AI7069" s="32">
        <f t="shared" si="148"/>
        <v>45586.416666649529</v>
      </c>
      <c r="AJ7069" s="33">
        <v>136.68</v>
      </c>
      <c r="AK7069" s="33">
        <f>MIN(CalcoliFV!$AN$7,CalcoliFV!$AO$7+MAX(0,180-AJ7069)+4)</f>
        <v>110</v>
      </c>
    </row>
    <row r="7070" spans="35:37" x14ac:dyDescent="0.3">
      <c r="AI7070" s="32">
        <f t="shared" si="148"/>
        <v>45586.458333316194</v>
      </c>
      <c r="AJ7070" s="33">
        <v>120</v>
      </c>
      <c r="AK7070" s="33">
        <f>MIN(CalcoliFV!$AN$7,CalcoliFV!$AO$7+MAX(0,180-AJ7070)+4)</f>
        <v>110</v>
      </c>
    </row>
    <row r="7071" spans="35:37" x14ac:dyDescent="0.3">
      <c r="AI7071" s="32">
        <f t="shared" si="148"/>
        <v>45586.499999982858</v>
      </c>
      <c r="AJ7071" s="33">
        <v>105.1</v>
      </c>
      <c r="AK7071" s="33">
        <f>MIN(CalcoliFV!$AN$7,CalcoliFV!$AO$7+MAX(0,180-AJ7071)+4)</f>
        <v>110</v>
      </c>
    </row>
    <row r="7072" spans="35:37" x14ac:dyDescent="0.3">
      <c r="AI7072" s="32">
        <f t="shared" si="148"/>
        <v>45586.541666649522</v>
      </c>
      <c r="AJ7072" s="33">
        <v>105.1</v>
      </c>
      <c r="AK7072" s="33">
        <f>MIN(CalcoliFV!$AN$7,CalcoliFV!$AO$7+MAX(0,180-AJ7072)+4)</f>
        <v>110</v>
      </c>
    </row>
    <row r="7073" spans="35:37" x14ac:dyDescent="0.3">
      <c r="AI7073" s="32">
        <f t="shared" si="148"/>
        <v>45586.583333316186</v>
      </c>
      <c r="AJ7073" s="33">
        <v>112.11</v>
      </c>
      <c r="AK7073" s="33">
        <f>MIN(CalcoliFV!$AN$7,CalcoliFV!$AO$7+MAX(0,180-AJ7073)+4)</f>
        <v>110</v>
      </c>
    </row>
    <row r="7074" spans="35:37" x14ac:dyDescent="0.3">
      <c r="AI7074" s="32">
        <f t="shared" si="148"/>
        <v>45586.624999982851</v>
      </c>
      <c r="AJ7074" s="33">
        <v>117.76</v>
      </c>
      <c r="AK7074" s="33">
        <f>MIN(CalcoliFV!$AN$7,CalcoliFV!$AO$7+MAX(0,180-AJ7074)+4)</f>
        <v>110</v>
      </c>
    </row>
    <row r="7075" spans="35:37" x14ac:dyDescent="0.3">
      <c r="AI7075" s="32">
        <f t="shared" si="148"/>
        <v>45586.666666649515</v>
      </c>
      <c r="AJ7075" s="33">
        <v>131.91</v>
      </c>
      <c r="AK7075" s="33">
        <f>MIN(CalcoliFV!$AN$7,CalcoliFV!$AO$7+MAX(0,180-AJ7075)+4)</f>
        <v>110</v>
      </c>
    </row>
    <row r="7076" spans="35:37" x14ac:dyDescent="0.3">
      <c r="AI7076" s="32">
        <f t="shared" si="148"/>
        <v>45586.708333316179</v>
      </c>
      <c r="AJ7076" s="33">
        <v>163.01</v>
      </c>
      <c r="AK7076" s="33">
        <f>MIN(CalcoliFV!$AN$7,CalcoliFV!$AO$7+MAX(0,180-AJ7076)+4)</f>
        <v>90.990000000000009</v>
      </c>
    </row>
    <row r="7077" spans="35:37" x14ac:dyDescent="0.3">
      <c r="AI7077" s="32">
        <f t="shared" si="148"/>
        <v>45586.749999982843</v>
      </c>
      <c r="AJ7077" s="33">
        <v>173.1</v>
      </c>
      <c r="AK7077" s="33">
        <f>MIN(CalcoliFV!$AN$7,CalcoliFV!$AO$7+MAX(0,180-AJ7077)+4)</f>
        <v>80.900000000000006</v>
      </c>
    </row>
    <row r="7078" spans="35:37" x14ac:dyDescent="0.3">
      <c r="AI7078" s="32">
        <f t="shared" si="148"/>
        <v>45586.791666649508</v>
      </c>
      <c r="AJ7078" s="33">
        <v>178.09</v>
      </c>
      <c r="AK7078" s="33">
        <f>MIN(CalcoliFV!$AN$7,CalcoliFV!$AO$7+MAX(0,180-AJ7078)+4)</f>
        <v>75.91</v>
      </c>
    </row>
    <row r="7079" spans="35:37" x14ac:dyDescent="0.3">
      <c r="AI7079" s="32">
        <f t="shared" si="148"/>
        <v>45586.833333316172</v>
      </c>
      <c r="AJ7079" s="33">
        <v>158.80735999999999</v>
      </c>
      <c r="AK7079" s="33">
        <f>MIN(CalcoliFV!$AN$7,CalcoliFV!$AO$7+MAX(0,180-AJ7079)+4)</f>
        <v>95.192640000000011</v>
      </c>
    </row>
    <row r="7080" spans="35:37" x14ac:dyDescent="0.3">
      <c r="AI7080" s="32">
        <f t="shared" si="148"/>
        <v>45586.874999982836</v>
      </c>
      <c r="AJ7080" s="33">
        <v>126.85</v>
      </c>
      <c r="AK7080" s="33">
        <f>MIN(CalcoliFV!$AN$7,CalcoliFV!$AO$7+MAX(0,180-AJ7080)+4)</f>
        <v>110</v>
      </c>
    </row>
    <row r="7081" spans="35:37" x14ac:dyDescent="0.3">
      <c r="AI7081" s="32">
        <f t="shared" si="148"/>
        <v>45586.9166666495</v>
      </c>
      <c r="AJ7081" s="33">
        <v>117.44953</v>
      </c>
      <c r="AK7081" s="33">
        <f>MIN(CalcoliFV!$AN$7,CalcoliFV!$AO$7+MAX(0,180-AJ7081)+4)</f>
        <v>110</v>
      </c>
    </row>
    <row r="7082" spans="35:37" x14ac:dyDescent="0.3">
      <c r="AI7082" s="32">
        <f t="shared" si="148"/>
        <v>45586.958333316164</v>
      </c>
      <c r="AJ7082" s="33">
        <v>110.54</v>
      </c>
      <c r="AK7082" s="33">
        <f>MIN(CalcoliFV!$AN$7,CalcoliFV!$AO$7+MAX(0,180-AJ7082)+4)</f>
        <v>110</v>
      </c>
    </row>
    <row r="7083" spans="35:37" x14ac:dyDescent="0.3">
      <c r="AI7083" s="32">
        <f t="shared" si="148"/>
        <v>45586.999999982829</v>
      </c>
      <c r="AJ7083" s="33">
        <v>103.14698</v>
      </c>
      <c r="AK7083" s="33">
        <f>MIN(CalcoliFV!$AN$7,CalcoliFV!$AO$7+MAX(0,180-AJ7083)+4)</f>
        <v>110</v>
      </c>
    </row>
    <row r="7084" spans="35:37" x14ac:dyDescent="0.3">
      <c r="AI7084" s="32">
        <f t="shared" si="148"/>
        <v>45587.041666649493</v>
      </c>
      <c r="AJ7084" s="33">
        <v>102.19</v>
      </c>
      <c r="AK7084" s="33">
        <f>MIN(CalcoliFV!$AN$7,CalcoliFV!$AO$7+MAX(0,180-AJ7084)+4)</f>
        <v>110</v>
      </c>
    </row>
    <row r="7085" spans="35:37" x14ac:dyDescent="0.3">
      <c r="AI7085" s="32">
        <f t="shared" si="148"/>
        <v>45587.083333316157</v>
      </c>
      <c r="AJ7085" s="33">
        <v>100</v>
      </c>
      <c r="AK7085" s="33">
        <f>MIN(CalcoliFV!$AN$7,CalcoliFV!$AO$7+MAX(0,180-AJ7085)+4)</f>
        <v>110</v>
      </c>
    </row>
    <row r="7086" spans="35:37" x14ac:dyDescent="0.3">
      <c r="AI7086" s="32">
        <f t="shared" si="148"/>
        <v>45587.124999982821</v>
      </c>
      <c r="AJ7086" s="33">
        <v>100</v>
      </c>
      <c r="AK7086" s="33">
        <f>MIN(CalcoliFV!$AN$7,CalcoliFV!$AO$7+MAX(0,180-AJ7086)+4)</f>
        <v>110</v>
      </c>
    </row>
    <row r="7087" spans="35:37" x14ac:dyDescent="0.3">
      <c r="AI7087" s="32">
        <f t="shared" si="148"/>
        <v>45587.166666649486</v>
      </c>
      <c r="AJ7087" s="33">
        <v>100</v>
      </c>
      <c r="AK7087" s="33">
        <f>MIN(CalcoliFV!$AN$7,CalcoliFV!$AO$7+MAX(0,180-AJ7087)+4)</f>
        <v>110</v>
      </c>
    </row>
    <row r="7088" spans="35:37" x14ac:dyDescent="0.3">
      <c r="AI7088" s="32">
        <f t="shared" si="148"/>
        <v>45587.20833331615</v>
      </c>
      <c r="AJ7088" s="33">
        <v>102.37</v>
      </c>
      <c r="AK7088" s="33">
        <f>MIN(CalcoliFV!$AN$7,CalcoliFV!$AO$7+MAX(0,180-AJ7088)+4)</f>
        <v>110</v>
      </c>
    </row>
    <row r="7089" spans="35:37" x14ac:dyDescent="0.3">
      <c r="AI7089" s="32">
        <f t="shared" si="148"/>
        <v>45587.249999982814</v>
      </c>
      <c r="AJ7089" s="33">
        <v>119</v>
      </c>
      <c r="AK7089" s="33">
        <f>MIN(CalcoliFV!$AN$7,CalcoliFV!$AO$7+MAX(0,180-AJ7089)+4)</f>
        <v>110</v>
      </c>
    </row>
    <row r="7090" spans="35:37" x14ac:dyDescent="0.3">
      <c r="AI7090" s="32">
        <f t="shared" si="148"/>
        <v>45587.291666649478</v>
      </c>
      <c r="AJ7090" s="33">
        <v>160</v>
      </c>
      <c r="AK7090" s="33">
        <f>MIN(CalcoliFV!$AN$7,CalcoliFV!$AO$7+MAX(0,180-AJ7090)+4)</f>
        <v>94</v>
      </c>
    </row>
    <row r="7091" spans="35:37" x14ac:dyDescent="0.3">
      <c r="AI7091" s="32">
        <f t="shared" si="148"/>
        <v>45587.333333316143</v>
      </c>
      <c r="AJ7091" s="33">
        <v>166</v>
      </c>
      <c r="AK7091" s="33">
        <f>MIN(CalcoliFV!$AN$7,CalcoliFV!$AO$7+MAX(0,180-AJ7091)+4)</f>
        <v>88</v>
      </c>
    </row>
    <row r="7092" spans="35:37" x14ac:dyDescent="0.3">
      <c r="AI7092" s="32">
        <f t="shared" si="148"/>
        <v>45587.374999982807</v>
      </c>
      <c r="AJ7092" s="33">
        <v>153.61000000000001</v>
      </c>
      <c r="AK7092" s="33">
        <f>MIN(CalcoliFV!$AN$7,CalcoliFV!$AO$7+MAX(0,180-AJ7092)+4)</f>
        <v>100.38999999999999</v>
      </c>
    </row>
    <row r="7093" spans="35:37" x14ac:dyDescent="0.3">
      <c r="AI7093" s="32">
        <f t="shared" si="148"/>
        <v>45587.416666649471</v>
      </c>
      <c r="AJ7093" s="33">
        <v>131.68</v>
      </c>
      <c r="AK7093" s="33">
        <f>MIN(CalcoliFV!$AN$7,CalcoliFV!$AO$7+MAX(0,180-AJ7093)+4)</f>
        <v>110</v>
      </c>
    </row>
    <row r="7094" spans="35:37" x14ac:dyDescent="0.3">
      <c r="AI7094" s="32">
        <f t="shared" si="148"/>
        <v>45587.458333316135</v>
      </c>
      <c r="AJ7094" s="33">
        <v>114.21</v>
      </c>
      <c r="AK7094" s="33">
        <f>MIN(CalcoliFV!$AN$7,CalcoliFV!$AO$7+MAX(0,180-AJ7094)+4)</f>
        <v>110</v>
      </c>
    </row>
    <row r="7095" spans="35:37" x14ac:dyDescent="0.3">
      <c r="AI7095" s="32">
        <f t="shared" si="148"/>
        <v>45587.4999999828</v>
      </c>
      <c r="AJ7095" s="33">
        <v>102.63</v>
      </c>
      <c r="AK7095" s="33">
        <f>MIN(CalcoliFV!$AN$7,CalcoliFV!$AO$7+MAX(0,180-AJ7095)+4)</f>
        <v>110</v>
      </c>
    </row>
    <row r="7096" spans="35:37" x14ac:dyDescent="0.3">
      <c r="AI7096" s="32">
        <f t="shared" si="148"/>
        <v>45587.541666649464</v>
      </c>
      <c r="AJ7096" s="33">
        <v>101.81</v>
      </c>
      <c r="AK7096" s="33">
        <f>MIN(CalcoliFV!$AN$7,CalcoliFV!$AO$7+MAX(0,180-AJ7096)+4)</f>
        <v>110</v>
      </c>
    </row>
    <row r="7097" spans="35:37" x14ac:dyDescent="0.3">
      <c r="AI7097" s="32">
        <f t="shared" si="148"/>
        <v>45587.583333316128</v>
      </c>
      <c r="AJ7097" s="33">
        <v>107.33</v>
      </c>
      <c r="AK7097" s="33">
        <f>MIN(CalcoliFV!$AN$7,CalcoliFV!$AO$7+MAX(0,180-AJ7097)+4)</f>
        <v>110</v>
      </c>
    </row>
    <row r="7098" spans="35:37" x14ac:dyDescent="0.3">
      <c r="AI7098" s="32">
        <f t="shared" si="148"/>
        <v>45587.624999982792</v>
      </c>
      <c r="AJ7098" s="33">
        <v>116</v>
      </c>
      <c r="AK7098" s="33">
        <f>MIN(CalcoliFV!$AN$7,CalcoliFV!$AO$7+MAX(0,180-AJ7098)+4)</f>
        <v>110</v>
      </c>
    </row>
    <row r="7099" spans="35:37" x14ac:dyDescent="0.3">
      <c r="AI7099" s="32">
        <f t="shared" si="148"/>
        <v>45587.666666649457</v>
      </c>
      <c r="AJ7099" s="33">
        <v>124.38</v>
      </c>
      <c r="AK7099" s="33">
        <f>MIN(CalcoliFV!$AN$7,CalcoliFV!$AO$7+MAX(0,180-AJ7099)+4)</f>
        <v>110</v>
      </c>
    </row>
    <row r="7100" spans="35:37" x14ac:dyDescent="0.3">
      <c r="AI7100" s="32">
        <f t="shared" si="148"/>
        <v>45587.708333316121</v>
      </c>
      <c r="AJ7100" s="33">
        <v>150</v>
      </c>
      <c r="AK7100" s="33">
        <f>MIN(CalcoliFV!$AN$7,CalcoliFV!$AO$7+MAX(0,180-AJ7100)+4)</f>
        <v>104</v>
      </c>
    </row>
    <row r="7101" spans="35:37" x14ac:dyDescent="0.3">
      <c r="AI7101" s="32">
        <f t="shared" si="148"/>
        <v>45587.749999982785</v>
      </c>
      <c r="AJ7101" s="33">
        <v>163.80000000000001</v>
      </c>
      <c r="AK7101" s="33">
        <f>MIN(CalcoliFV!$AN$7,CalcoliFV!$AO$7+MAX(0,180-AJ7101)+4)</f>
        <v>90.199999999999989</v>
      </c>
    </row>
    <row r="7102" spans="35:37" x14ac:dyDescent="0.3">
      <c r="AI7102" s="32">
        <f t="shared" si="148"/>
        <v>45587.791666649449</v>
      </c>
      <c r="AJ7102" s="33">
        <v>166</v>
      </c>
      <c r="AK7102" s="33">
        <f>MIN(CalcoliFV!$AN$7,CalcoliFV!$AO$7+MAX(0,180-AJ7102)+4)</f>
        <v>88</v>
      </c>
    </row>
    <row r="7103" spans="35:37" x14ac:dyDescent="0.3">
      <c r="AI7103" s="32">
        <f t="shared" si="148"/>
        <v>45587.833333316114</v>
      </c>
      <c r="AJ7103" s="33">
        <v>142.97999999999999</v>
      </c>
      <c r="AK7103" s="33">
        <f>MIN(CalcoliFV!$AN$7,CalcoliFV!$AO$7+MAX(0,180-AJ7103)+4)</f>
        <v>110</v>
      </c>
    </row>
    <row r="7104" spans="35:37" x14ac:dyDescent="0.3">
      <c r="AI7104" s="32">
        <f t="shared" si="148"/>
        <v>45587.874999982778</v>
      </c>
      <c r="AJ7104" s="33">
        <v>119.61</v>
      </c>
      <c r="AK7104" s="33">
        <f>MIN(CalcoliFV!$AN$7,CalcoliFV!$AO$7+MAX(0,180-AJ7104)+4)</f>
        <v>110</v>
      </c>
    </row>
    <row r="7105" spans="35:37" x14ac:dyDescent="0.3">
      <c r="AI7105" s="32">
        <f t="shared" si="148"/>
        <v>45587.916666649442</v>
      </c>
      <c r="AJ7105" s="33">
        <v>116.35</v>
      </c>
      <c r="AK7105" s="33">
        <f>MIN(CalcoliFV!$AN$7,CalcoliFV!$AO$7+MAX(0,180-AJ7105)+4)</f>
        <v>110</v>
      </c>
    </row>
    <row r="7106" spans="35:37" x14ac:dyDescent="0.3">
      <c r="AI7106" s="32">
        <f t="shared" si="148"/>
        <v>45587.958333316106</v>
      </c>
      <c r="AJ7106" s="33">
        <v>108</v>
      </c>
      <c r="AK7106" s="33">
        <f>MIN(CalcoliFV!$AN$7,CalcoliFV!$AO$7+MAX(0,180-AJ7106)+4)</f>
        <v>110</v>
      </c>
    </row>
    <row r="7107" spans="35:37" x14ac:dyDescent="0.3">
      <c r="AI7107" s="32">
        <f t="shared" si="148"/>
        <v>45587.999999982771</v>
      </c>
      <c r="AJ7107" s="33">
        <v>99.35</v>
      </c>
      <c r="AK7107" s="33">
        <f>MIN(CalcoliFV!$AN$7,CalcoliFV!$AO$7+MAX(0,180-AJ7107)+4)</f>
        <v>110</v>
      </c>
    </row>
    <row r="7108" spans="35:37" x14ac:dyDescent="0.3">
      <c r="AI7108" s="32">
        <f t="shared" si="148"/>
        <v>45588.041666649435</v>
      </c>
      <c r="AJ7108" s="33">
        <v>96.86</v>
      </c>
      <c r="AK7108" s="33">
        <f>MIN(CalcoliFV!$AN$7,CalcoliFV!$AO$7+MAX(0,180-AJ7108)+4)</f>
        <v>110</v>
      </c>
    </row>
    <row r="7109" spans="35:37" x14ac:dyDescent="0.3">
      <c r="AI7109" s="32">
        <f t="shared" ref="AI7109:AI7172" si="149">AI7108+1/24</f>
        <v>45588.083333316099</v>
      </c>
      <c r="AJ7109" s="33">
        <v>96</v>
      </c>
      <c r="AK7109" s="33">
        <f>MIN(CalcoliFV!$AN$7,CalcoliFV!$AO$7+MAX(0,180-AJ7109)+4)</f>
        <v>110</v>
      </c>
    </row>
    <row r="7110" spans="35:37" x14ac:dyDescent="0.3">
      <c r="AI7110" s="32">
        <f t="shared" si="149"/>
        <v>45588.124999982763</v>
      </c>
      <c r="AJ7110" s="33">
        <v>95.71</v>
      </c>
      <c r="AK7110" s="33">
        <f>MIN(CalcoliFV!$AN$7,CalcoliFV!$AO$7+MAX(0,180-AJ7110)+4)</f>
        <v>110</v>
      </c>
    </row>
    <row r="7111" spans="35:37" x14ac:dyDescent="0.3">
      <c r="AI7111" s="32">
        <f t="shared" si="149"/>
        <v>45588.166666649427</v>
      </c>
      <c r="AJ7111" s="33">
        <v>96.45</v>
      </c>
      <c r="AK7111" s="33">
        <f>MIN(CalcoliFV!$AN$7,CalcoliFV!$AO$7+MAX(0,180-AJ7111)+4)</f>
        <v>110</v>
      </c>
    </row>
    <row r="7112" spans="35:37" x14ac:dyDescent="0.3">
      <c r="AI7112" s="32">
        <f t="shared" si="149"/>
        <v>45588.208333316092</v>
      </c>
      <c r="AJ7112" s="33">
        <v>96</v>
      </c>
      <c r="AK7112" s="33">
        <f>MIN(CalcoliFV!$AN$7,CalcoliFV!$AO$7+MAX(0,180-AJ7112)+4)</f>
        <v>110</v>
      </c>
    </row>
    <row r="7113" spans="35:37" x14ac:dyDescent="0.3">
      <c r="AI7113" s="32">
        <f t="shared" si="149"/>
        <v>45588.249999982756</v>
      </c>
      <c r="AJ7113" s="33">
        <v>113.2</v>
      </c>
      <c r="AK7113" s="33">
        <f>MIN(CalcoliFV!$AN$7,CalcoliFV!$AO$7+MAX(0,180-AJ7113)+4)</f>
        <v>110</v>
      </c>
    </row>
    <row r="7114" spans="35:37" x14ac:dyDescent="0.3">
      <c r="AI7114" s="32">
        <f t="shared" si="149"/>
        <v>45588.29166664942</v>
      </c>
      <c r="AJ7114" s="33">
        <v>157.73316</v>
      </c>
      <c r="AK7114" s="33">
        <f>MIN(CalcoliFV!$AN$7,CalcoliFV!$AO$7+MAX(0,180-AJ7114)+4)</f>
        <v>96.266840000000002</v>
      </c>
    </row>
    <row r="7115" spans="35:37" x14ac:dyDescent="0.3">
      <c r="AI7115" s="32">
        <f t="shared" si="149"/>
        <v>45588.333333316084</v>
      </c>
      <c r="AJ7115" s="33">
        <v>172.49453</v>
      </c>
      <c r="AK7115" s="33">
        <f>MIN(CalcoliFV!$AN$7,CalcoliFV!$AO$7+MAX(0,180-AJ7115)+4)</f>
        <v>81.505470000000003</v>
      </c>
    </row>
    <row r="7116" spans="35:37" x14ac:dyDescent="0.3">
      <c r="AI7116" s="32">
        <f t="shared" si="149"/>
        <v>45588.374999982749</v>
      </c>
      <c r="AJ7116" s="33">
        <v>155.86000000000001</v>
      </c>
      <c r="AK7116" s="33">
        <f>MIN(CalcoliFV!$AN$7,CalcoliFV!$AO$7+MAX(0,180-AJ7116)+4)</f>
        <v>98.139999999999986</v>
      </c>
    </row>
    <row r="7117" spans="35:37" x14ac:dyDescent="0.3">
      <c r="AI7117" s="32">
        <f t="shared" si="149"/>
        <v>45588.416666649413</v>
      </c>
      <c r="AJ7117" s="33">
        <v>130</v>
      </c>
      <c r="AK7117" s="33">
        <f>MIN(CalcoliFV!$AN$7,CalcoliFV!$AO$7+MAX(0,180-AJ7117)+4)</f>
        <v>110</v>
      </c>
    </row>
    <row r="7118" spans="35:37" x14ac:dyDescent="0.3">
      <c r="AI7118" s="32">
        <f t="shared" si="149"/>
        <v>45588.458333316077</v>
      </c>
      <c r="AJ7118" s="33">
        <v>114.37</v>
      </c>
      <c r="AK7118" s="33">
        <f>MIN(CalcoliFV!$AN$7,CalcoliFV!$AO$7+MAX(0,180-AJ7118)+4)</f>
        <v>110</v>
      </c>
    </row>
    <row r="7119" spans="35:37" x14ac:dyDescent="0.3">
      <c r="AI7119" s="32">
        <f t="shared" si="149"/>
        <v>45588.499999982741</v>
      </c>
      <c r="AJ7119" s="33">
        <v>109.46</v>
      </c>
      <c r="AK7119" s="33">
        <f>MIN(CalcoliFV!$AN$7,CalcoliFV!$AO$7+MAX(0,180-AJ7119)+4)</f>
        <v>110</v>
      </c>
    </row>
    <row r="7120" spans="35:37" x14ac:dyDescent="0.3">
      <c r="AI7120" s="32">
        <f t="shared" si="149"/>
        <v>45588.541666649406</v>
      </c>
      <c r="AJ7120" s="33">
        <v>109.46</v>
      </c>
      <c r="AK7120" s="33">
        <f>MIN(CalcoliFV!$AN$7,CalcoliFV!$AO$7+MAX(0,180-AJ7120)+4)</f>
        <v>110</v>
      </c>
    </row>
    <row r="7121" spans="35:37" x14ac:dyDescent="0.3">
      <c r="AI7121" s="32">
        <f t="shared" si="149"/>
        <v>45588.58333331607</v>
      </c>
      <c r="AJ7121" s="33">
        <v>114.38</v>
      </c>
      <c r="AK7121" s="33">
        <f>MIN(CalcoliFV!$AN$7,CalcoliFV!$AO$7+MAX(0,180-AJ7121)+4)</f>
        <v>110</v>
      </c>
    </row>
    <row r="7122" spans="35:37" x14ac:dyDescent="0.3">
      <c r="AI7122" s="32">
        <f t="shared" si="149"/>
        <v>45588.624999982734</v>
      </c>
      <c r="AJ7122" s="33">
        <v>114.94</v>
      </c>
      <c r="AK7122" s="33">
        <f>MIN(CalcoliFV!$AN$7,CalcoliFV!$AO$7+MAX(0,180-AJ7122)+4)</f>
        <v>110</v>
      </c>
    </row>
    <row r="7123" spans="35:37" x14ac:dyDescent="0.3">
      <c r="AI7123" s="32">
        <f t="shared" si="149"/>
        <v>45588.666666649398</v>
      </c>
      <c r="AJ7123" s="33">
        <v>116.97</v>
      </c>
      <c r="AK7123" s="33">
        <f>MIN(CalcoliFV!$AN$7,CalcoliFV!$AO$7+MAX(0,180-AJ7123)+4)</f>
        <v>110</v>
      </c>
    </row>
    <row r="7124" spans="35:37" x14ac:dyDescent="0.3">
      <c r="AI7124" s="32">
        <f t="shared" si="149"/>
        <v>45588.708333316063</v>
      </c>
      <c r="AJ7124" s="33">
        <v>135.47999999999999</v>
      </c>
      <c r="AK7124" s="33">
        <f>MIN(CalcoliFV!$AN$7,CalcoliFV!$AO$7+MAX(0,180-AJ7124)+4)</f>
        <v>110</v>
      </c>
    </row>
    <row r="7125" spans="35:37" x14ac:dyDescent="0.3">
      <c r="AI7125" s="32">
        <f t="shared" si="149"/>
        <v>45588.749999982727</v>
      </c>
      <c r="AJ7125" s="33">
        <v>165</v>
      </c>
      <c r="AK7125" s="33">
        <f>MIN(CalcoliFV!$AN$7,CalcoliFV!$AO$7+MAX(0,180-AJ7125)+4)</f>
        <v>89</v>
      </c>
    </row>
    <row r="7126" spans="35:37" x14ac:dyDescent="0.3">
      <c r="AI7126" s="32">
        <f t="shared" si="149"/>
        <v>45588.791666649391</v>
      </c>
      <c r="AJ7126" s="33">
        <v>168.18</v>
      </c>
      <c r="AK7126" s="33">
        <f>MIN(CalcoliFV!$AN$7,CalcoliFV!$AO$7+MAX(0,180-AJ7126)+4)</f>
        <v>85.82</v>
      </c>
    </row>
    <row r="7127" spans="35:37" x14ac:dyDescent="0.3">
      <c r="AI7127" s="32">
        <f t="shared" si="149"/>
        <v>45588.833333316055</v>
      </c>
      <c r="AJ7127" s="33">
        <v>132.05000000000001</v>
      </c>
      <c r="AK7127" s="33">
        <f>MIN(CalcoliFV!$AN$7,CalcoliFV!$AO$7+MAX(0,180-AJ7127)+4)</f>
        <v>110</v>
      </c>
    </row>
    <row r="7128" spans="35:37" x14ac:dyDescent="0.3">
      <c r="AI7128" s="32">
        <f t="shared" si="149"/>
        <v>45588.87499998272</v>
      </c>
      <c r="AJ7128" s="33">
        <v>112.5</v>
      </c>
      <c r="AK7128" s="33">
        <f>MIN(CalcoliFV!$AN$7,CalcoliFV!$AO$7+MAX(0,180-AJ7128)+4)</f>
        <v>110</v>
      </c>
    </row>
    <row r="7129" spans="35:37" x14ac:dyDescent="0.3">
      <c r="AI7129" s="32">
        <f t="shared" si="149"/>
        <v>45588.916666649384</v>
      </c>
      <c r="AJ7129" s="33">
        <v>109.46</v>
      </c>
      <c r="AK7129" s="33">
        <f>MIN(CalcoliFV!$AN$7,CalcoliFV!$AO$7+MAX(0,180-AJ7129)+4)</f>
        <v>110</v>
      </c>
    </row>
    <row r="7130" spans="35:37" x14ac:dyDescent="0.3">
      <c r="AI7130" s="32">
        <f t="shared" si="149"/>
        <v>45588.958333316048</v>
      </c>
      <c r="AJ7130" s="33">
        <v>103.87</v>
      </c>
      <c r="AK7130" s="33">
        <f>MIN(CalcoliFV!$AN$7,CalcoliFV!$AO$7+MAX(0,180-AJ7130)+4)</f>
        <v>110</v>
      </c>
    </row>
    <row r="7131" spans="35:37" x14ac:dyDescent="0.3">
      <c r="AI7131" s="32">
        <f t="shared" si="149"/>
        <v>45588.999999982712</v>
      </c>
      <c r="AJ7131" s="33">
        <v>104.14</v>
      </c>
      <c r="AK7131" s="33">
        <f>MIN(CalcoliFV!$AN$7,CalcoliFV!$AO$7+MAX(0,180-AJ7131)+4)</f>
        <v>110</v>
      </c>
    </row>
    <row r="7132" spans="35:37" x14ac:dyDescent="0.3">
      <c r="AI7132" s="32">
        <f t="shared" si="149"/>
        <v>45589.041666649377</v>
      </c>
      <c r="AJ7132" s="33">
        <v>97.83</v>
      </c>
      <c r="AK7132" s="33">
        <f>MIN(CalcoliFV!$AN$7,CalcoliFV!$AO$7+MAX(0,180-AJ7132)+4)</f>
        <v>110</v>
      </c>
    </row>
    <row r="7133" spans="35:37" x14ac:dyDescent="0.3">
      <c r="AI7133" s="32">
        <f t="shared" si="149"/>
        <v>45589.083333316041</v>
      </c>
      <c r="AJ7133" s="33">
        <v>94.03</v>
      </c>
      <c r="AK7133" s="33">
        <f>MIN(CalcoliFV!$AN$7,CalcoliFV!$AO$7+MAX(0,180-AJ7133)+4)</f>
        <v>110</v>
      </c>
    </row>
    <row r="7134" spans="35:37" x14ac:dyDescent="0.3">
      <c r="AI7134" s="32">
        <f t="shared" si="149"/>
        <v>45589.124999982705</v>
      </c>
      <c r="AJ7134" s="33">
        <v>95</v>
      </c>
      <c r="AK7134" s="33">
        <f>MIN(CalcoliFV!$AN$7,CalcoliFV!$AO$7+MAX(0,180-AJ7134)+4)</f>
        <v>110</v>
      </c>
    </row>
    <row r="7135" spans="35:37" x14ac:dyDescent="0.3">
      <c r="AI7135" s="32">
        <f t="shared" si="149"/>
        <v>45589.166666649369</v>
      </c>
      <c r="AJ7135" s="33">
        <v>92.75</v>
      </c>
      <c r="AK7135" s="33">
        <f>MIN(CalcoliFV!$AN$7,CalcoliFV!$AO$7+MAX(0,180-AJ7135)+4)</f>
        <v>110</v>
      </c>
    </row>
    <row r="7136" spans="35:37" x14ac:dyDescent="0.3">
      <c r="AI7136" s="32">
        <f t="shared" si="149"/>
        <v>45589.208333316034</v>
      </c>
      <c r="AJ7136" s="33">
        <v>93.753209999999996</v>
      </c>
      <c r="AK7136" s="33">
        <f>MIN(CalcoliFV!$AN$7,CalcoliFV!$AO$7+MAX(0,180-AJ7136)+4)</f>
        <v>110</v>
      </c>
    </row>
    <row r="7137" spans="35:37" x14ac:dyDescent="0.3">
      <c r="AI7137" s="32">
        <f t="shared" si="149"/>
        <v>45589.249999982698</v>
      </c>
      <c r="AJ7137" s="33">
        <v>121</v>
      </c>
      <c r="AK7137" s="33">
        <f>MIN(CalcoliFV!$AN$7,CalcoliFV!$AO$7+MAX(0,180-AJ7137)+4)</f>
        <v>110</v>
      </c>
    </row>
    <row r="7138" spans="35:37" x14ac:dyDescent="0.3">
      <c r="AI7138" s="32">
        <f t="shared" si="149"/>
        <v>45589.291666649362</v>
      </c>
      <c r="AJ7138" s="33">
        <v>142.38</v>
      </c>
      <c r="AK7138" s="33">
        <f>MIN(CalcoliFV!$AN$7,CalcoliFV!$AO$7+MAX(0,180-AJ7138)+4)</f>
        <v>110</v>
      </c>
    </row>
    <row r="7139" spans="35:37" x14ac:dyDescent="0.3">
      <c r="AI7139" s="32">
        <f t="shared" si="149"/>
        <v>45589.333333316026</v>
      </c>
      <c r="AJ7139" s="33">
        <v>162.01</v>
      </c>
      <c r="AK7139" s="33">
        <f>MIN(CalcoliFV!$AN$7,CalcoliFV!$AO$7+MAX(0,180-AJ7139)+4)</f>
        <v>91.990000000000009</v>
      </c>
    </row>
    <row r="7140" spans="35:37" x14ac:dyDescent="0.3">
      <c r="AI7140" s="32">
        <f t="shared" si="149"/>
        <v>45589.37499998269</v>
      </c>
      <c r="AJ7140" s="33">
        <v>142</v>
      </c>
      <c r="AK7140" s="33">
        <f>MIN(CalcoliFV!$AN$7,CalcoliFV!$AO$7+MAX(0,180-AJ7140)+4)</f>
        <v>110</v>
      </c>
    </row>
    <row r="7141" spans="35:37" x14ac:dyDescent="0.3">
      <c r="AI7141" s="32">
        <f t="shared" si="149"/>
        <v>45589.416666649355</v>
      </c>
      <c r="AJ7141" s="33">
        <v>125.17</v>
      </c>
      <c r="AK7141" s="33">
        <f>MIN(CalcoliFV!$AN$7,CalcoliFV!$AO$7+MAX(0,180-AJ7141)+4)</f>
        <v>110</v>
      </c>
    </row>
    <row r="7142" spans="35:37" x14ac:dyDescent="0.3">
      <c r="AI7142" s="32">
        <f t="shared" si="149"/>
        <v>45589.458333316019</v>
      </c>
      <c r="AJ7142" s="33">
        <v>112.75</v>
      </c>
      <c r="AK7142" s="33">
        <f>MIN(CalcoliFV!$AN$7,CalcoliFV!$AO$7+MAX(0,180-AJ7142)+4)</f>
        <v>110</v>
      </c>
    </row>
    <row r="7143" spans="35:37" x14ac:dyDescent="0.3">
      <c r="AI7143" s="32">
        <f t="shared" si="149"/>
        <v>45589.499999982683</v>
      </c>
      <c r="AJ7143" s="33">
        <v>105.46</v>
      </c>
      <c r="AK7143" s="33">
        <f>MIN(CalcoliFV!$AN$7,CalcoliFV!$AO$7+MAX(0,180-AJ7143)+4)</f>
        <v>110</v>
      </c>
    </row>
    <row r="7144" spans="35:37" x14ac:dyDescent="0.3">
      <c r="AI7144" s="32">
        <f t="shared" si="149"/>
        <v>45589.541666649347</v>
      </c>
      <c r="AJ7144" s="33">
        <v>104.17</v>
      </c>
      <c r="AK7144" s="33">
        <f>MIN(CalcoliFV!$AN$7,CalcoliFV!$AO$7+MAX(0,180-AJ7144)+4)</f>
        <v>110</v>
      </c>
    </row>
    <row r="7145" spans="35:37" x14ac:dyDescent="0.3">
      <c r="AI7145" s="32">
        <f t="shared" si="149"/>
        <v>45589.583333316012</v>
      </c>
      <c r="AJ7145" s="33">
        <v>107.79</v>
      </c>
      <c r="AK7145" s="33">
        <f>MIN(CalcoliFV!$AN$7,CalcoliFV!$AO$7+MAX(0,180-AJ7145)+4)</f>
        <v>110</v>
      </c>
    </row>
    <row r="7146" spans="35:37" x14ac:dyDescent="0.3">
      <c r="AI7146" s="32">
        <f t="shared" si="149"/>
        <v>45589.624999982676</v>
      </c>
      <c r="AJ7146" s="33">
        <v>112</v>
      </c>
      <c r="AK7146" s="33">
        <f>MIN(CalcoliFV!$AN$7,CalcoliFV!$AO$7+MAX(0,180-AJ7146)+4)</f>
        <v>110</v>
      </c>
    </row>
    <row r="7147" spans="35:37" x14ac:dyDescent="0.3">
      <c r="AI7147" s="32">
        <f t="shared" si="149"/>
        <v>45589.66666664934</v>
      </c>
      <c r="AJ7147" s="33">
        <v>113.77</v>
      </c>
      <c r="AK7147" s="33">
        <f>MIN(CalcoliFV!$AN$7,CalcoliFV!$AO$7+MAX(0,180-AJ7147)+4)</f>
        <v>110</v>
      </c>
    </row>
    <row r="7148" spans="35:37" x14ac:dyDescent="0.3">
      <c r="AI7148" s="32">
        <f t="shared" si="149"/>
        <v>45589.708333316004</v>
      </c>
      <c r="AJ7148" s="33">
        <v>131.80000000000001</v>
      </c>
      <c r="AK7148" s="33">
        <f>MIN(CalcoliFV!$AN$7,CalcoliFV!$AO$7+MAX(0,180-AJ7148)+4)</f>
        <v>110</v>
      </c>
    </row>
    <row r="7149" spans="35:37" x14ac:dyDescent="0.3">
      <c r="AI7149" s="32">
        <f t="shared" si="149"/>
        <v>45589.749999982669</v>
      </c>
      <c r="AJ7149" s="33">
        <v>168.18</v>
      </c>
      <c r="AK7149" s="33">
        <f>MIN(CalcoliFV!$AN$7,CalcoliFV!$AO$7+MAX(0,180-AJ7149)+4)</f>
        <v>85.82</v>
      </c>
    </row>
    <row r="7150" spans="35:37" x14ac:dyDescent="0.3">
      <c r="AI7150" s="32">
        <f t="shared" si="149"/>
        <v>45589.791666649333</v>
      </c>
      <c r="AJ7150" s="33">
        <v>178.88943</v>
      </c>
      <c r="AK7150" s="33">
        <f>MIN(CalcoliFV!$AN$7,CalcoliFV!$AO$7+MAX(0,180-AJ7150)+4)</f>
        <v>75.110569999999996</v>
      </c>
    </row>
    <row r="7151" spans="35:37" x14ac:dyDescent="0.3">
      <c r="AI7151" s="32">
        <f t="shared" si="149"/>
        <v>45589.833333315997</v>
      </c>
      <c r="AJ7151" s="33">
        <v>144.38</v>
      </c>
      <c r="AK7151" s="33">
        <f>MIN(CalcoliFV!$AN$7,CalcoliFV!$AO$7+MAX(0,180-AJ7151)+4)</f>
        <v>109.62</v>
      </c>
    </row>
    <row r="7152" spans="35:37" x14ac:dyDescent="0.3">
      <c r="AI7152" s="32">
        <f t="shared" si="149"/>
        <v>45589.874999982661</v>
      </c>
      <c r="AJ7152" s="33">
        <v>115</v>
      </c>
      <c r="AK7152" s="33">
        <f>MIN(CalcoliFV!$AN$7,CalcoliFV!$AO$7+MAX(0,180-AJ7152)+4)</f>
        <v>110</v>
      </c>
    </row>
    <row r="7153" spans="35:37" x14ac:dyDescent="0.3">
      <c r="AI7153" s="32">
        <f t="shared" si="149"/>
        <v>45589.916666649326</v>
      </c>
      <c r="AJ7153" s="33">
        <v>116.35</v>
      </c>
      <c r="AK7153" s="33">
        <f>MIN(CalcoliFV!$AN$7,CalcoliFV!$AO$7+MAX(0,180-AJ7153)+4)</f>
        <v>110</v>
      </c>
    </row>
    <row r="7154" spans="35:37" x14ac:dyDescent="0.3">
      <c r="AI7154" s="32">
        <f t="shared" si="149"/>
        <v>45589.95833331599</v>
      </c>
      <c r="AJ7154" s="33">
        <v>107.54</v>
      </c>
      <c r="AK7154" s="33">
        <f>MIN(CalcoliFV!$AN$7,CalcoliFV!$AO$7+MAX(0,180-AJ7154)+4)</f>
        <v>110</v>
      </c>
    </row>
    <row r="7155" spans="35:37" x14ac:dyDescent="0.3">
      <c r="AI7155" s="32">
        <f t="shared" si="149"/>
        <v>45589.999999982654</v>
      </c>
      <c r="AJ7155" s="33">
        <v>102.97</v>
      </c>
      <c r="AK7155" s="33">
        <f>MIN(CalcoliFV!$AN$7,CalcoliFV!$AO$7+MAX(0,180-AJ7155)+4)</f>
        <v>110</v>
      </c>
    </row>
    <row r="7156" spans="35:37" x14ac:dyDescent="0.3">
      <c r="AI7156" s="32">
        <f t="shared" si="149"/>
        <v>45590.041666649318</v>
      </c>
      <c r="AJ7156" s="33">
        <v>97</v>
      </c>
      <c r="AK7156" s="33">
        <f>MIN(CalcoliFV!$AN$7,CalcoliFV!$AO$7+MAX(0,180-AJ7156)+4)</f>
        <v>110</v>
      </c>
    </row>
    <row r="7157" spans="35:37" x14ac:dyDescent="0.3">
      <c r="AI7157" s="32">
        <f t="shared" si="149"/>
        <v>45590.083333315983</v>
      </c>
      <c r="AJ7157" s="33">
        <v>95.95</v>
      </c>
      <c r="AK7157" s="33">
        <f>MIN(CalcoliFV!$AN$7,CalcoliFV!$AO$7+MAX(0,180-AJ7157)+4)</f>
        <v>110</v>
      </c>
    </row>
    <row r="7158" spans="35:37" x14ac:dyDescent="0.3">
      <c r="AI7158" s="32">
        <f t="shared" si="149"/>
        <v>45590.124999982647</v>
      </c>
      <c r="AJ7158" s="33">
        <v>95.93</v>
      </c>
      <c r="AK7158" s="33">
        <f>MIN(CalcoliFV!$AN$7,CalcoliFV!$AO$7+MAX(0,180-AJ7158)+4)</f>
        <v>110</v>
      </c>
    </row>
    <row r="7159" spans="35:37" x14ac:dyDescent="0.3">
      <c r="AI7159" s="32">
        <f t="shared" si="149"/>
        <v>45590.166666649311</v>
      </c>
      <c r="AJ7159" s="33">
        <v>95.91</v>
      </c>
      <c r="AK7159" s="33">
        <f>MIN(CalcoliFV!$AN$7,CalcoliFV!$AO$7+MAX(0,180-AJ7159)+4)</f>
        <v>110</v>
      </c>
    </row>
    <row r="7160" spans="35:37" x14ac:dyDescent="0.3">
      <c r="AI7160" s="32">
        <f t="shared" si="149"/>
        <v>45590.208333315975</v>
      </c>
      <c r="AJ7160" s="33">
        <v>95</v>
      </c>
      <c r="AK7160" s="33">
        <f>MIN(CalcoliFV!$AN$7,CalcoliFV!$AO$7+MAX(0,180-AJ7160)+4)</f>
        <v>110</v>
      </c>
    </row>
    <row r="7161" spans="35:37" x14ac:dyDescent="0.3">
      <c r="AI7161" s="32">
        <f t="shared" si="149"/>
        <v>45590.24999998264</v>
      </c>
      <c r="AJ7161" s="33">
        <v>117.85306</v>
      </c>
      <c r="AK7161" s="33">
        <f>MIN(CalcoliFV!$AN$7,CalcoliFV!$AO$7+MAX(0,180-AJ7161)+4)</f>
        <v>110</v>
      </c>
    </row>
    <row r="7162" spans="35:37" x14ac:dyDescent="0.3">
      <c r="AI7162" s="32">
        <f t="shared" si="149"/>
        <v>45590.291666649304</v>
      </c>
      <c r="AJ7162" s="33">
        <v>143.07</v>
      </c>
      <c r="AK7162" s="33">
        <f>MIN(CalcoliFV!$AN$7,CalcoliFV!$AO$7+MAX(0,180-AJ7162)+4)</f>
        <v>110</v>
      </c>
    </row>
    <row r="7163" spans="35:37" x14ac:dyDescent="0.3">
      <c r="AI7163" s="32">
        <f t="shared" si="149"/>
        <v>45590.333333315968</v>
      </c>
      <c r="AJ7163" s="33">
        <v>162.54</v>
      </c>
      <c r="AK7163" s="33">
        <f>MIN(CalcoliFV!$AN$7,CalcoliFV!$AO$7+MAX(0,180-AJ7163)+4)</f>
        <v>91.460000000000008</v>
      </c>
    </row>
    <row r="7164" spans="35:37" x14ac:dyDescent="0.3">
      <c r="AI7164" s="32">
        <f t="shared" si="149"/>
        <v>45590.374999982632</v>
      </c>
      <c r="AJ7164" s="33">
        <v>145.1</v>
      </c>
      <c r="AK7164" s="33">
        <f>MIN(CalcoliFV!$AN$7,CalcoliFV!$AO$7+MAX(0,180-AJ7164)+4)</f>
        <v>108.9</v>
      </c>
    </row>
    <row r="7165" spans="35:37" x14ac:dyDescent="0.3">
      <c r="AI7165" s="32">
        <f t="shared" si="149"/>
        <v>45590.416666649297</v>
      </c>
      <c r="AJ7165" s="33">
        <v>128.32</v>
      </c>
      <c r="AK7165" s="33">
        <f>MIN(CalcoliFV!$AN$7,CalcoliFV!$AO$7+MAX(0,180-AJ7165)+4)</f>
        <v>110</v>
      </c>
    </row>
    <row r="7166" spans="35:37" x14ac:dyDescent="0.3">
      <c r="AI7166" s="32">
        <f t="shared" si="149"/>
        <v>45590.458333315961</v>
      </c>
      <c r="AJ7166" s="33">
        <v>120</v>
      </c>
      <c r="AK7166" s="33">
        <f>MIN(CalcoliFV!$AN$7,CalcoliFV!$AO$7+MAX(0,180-AJ7166)+4)</f>
        <v>110</v>
      </c>
    </row>
    <row r="7167" spans="35:37" x14ac:dyDescent="0.3">
      <c r="AI7167" s="32">
        <f t="shared" si="149"/>
        <v>45590.499999982625</v>
      </c>
      <c r="AJ7167" s="33">
        <v>114.49</v>
      </c>
      <c r="AK7167" s="33">
        <f>MIN(CalcoliFV!$AN$7,CalcoliFV!$AO$7+MAX(0,180-AJ7167)+4)</f>
        <v>110</v>
      </c>
    </row>
    <row r="7168" spans="35:37" x14ac:dyDescent="0.3">
      <c r="AI7168" s="32">
        <f t="shared" si="149"/>
        <v>45590.541666649289</v>
      </c>
      <c r="AJ7168" s="33">
        <v>110.95</v>
      </c>
      <c r="AK7168" s="33">
        <f>MIN(CalcoliFV!$AN$7,CalcoliFV!$AO$7+MAX(0,180-AJ7168)+4)</f>
        <v>110</v>
      </c>
    </row>
    <row r="7169" spans="35:37" x14ac:dyDescent="0.3">
      <c r="AI7169" s="32">
        <f t="shared" si="149"/>
        <v>45590.583333315953</v>
      </c>
      <c r="AJ7169" s="33">
        <v>113.31</v>
      </c>
      <c r="AK7169" s="33">
        <f>MIN(CalcoliFV!$AN$7,CalcoliFV!$AO$7+MAX(0,180-AJ7169)+4)</f>
        <v>110</v>
      </c>
    </row>
    <row r="7170" spans="35:37" x14ac:dyDescent="0.3">
      <c r="AI7170" s="32">
        <f t="shared" si="149"/>
        <v>45590.624999982618</v>
      </c>
      <c r="AJ7170" s="33">
        <v>114.29</v>
      </c>
      <c r="AK7170" s="33">
        <f>MIN(CalcoliFV!$AN$7,CalcoliFV!$AO$7+MAX(0,180-AJ7170)+4)</f>
        <v>110</v>
      </c>
    </row>
    <row r="7171" spans="35:37" x14ac:dyDescent="0.3">
      <c r="AI7171" s="32">
        <f t="shared" si="149"/>
        <v>45590.666666649282</v>
      </c>
      <c r="AJ7171" s="33">
        <v>121.34</v>
      </c>
      <c r="AK7171" s="33">
        <f>MIN(CalcoliFV!$AN$7,CalcoliFV!$AO$7+MAX(0,180-AJ7171)+4)</f>
        <v>110</v>
      </c>
    </row>
    <row r="7172" spans="35:37" x14ac:dyDescent="0.3">
      <c r="AI7172" s="32">
        <f t="shared" si="149"/>
        <v>45590.708333315946</v>
      </c>
      <c r="AJ7172" s="33">
        <v>132.27000000000001</v>
      </c>
      <c r="AK7172" s="33">
        <f>MIN(CalcoliFV!$AN$7,CalcoliFV!$AO$7+MAX(0,180-AJ7172)+4)</f>
        <v>110</v>
      </c>
    </row>
    <row r="7173" spans="35:37" x14ac:dyDescent="0.3">
      <c r="AI7173" s="32">
        <f t="shared" ref="AI7173:AI7236" si="150">AI7172+1/24</f>
        <v>45590.74999998261</v>
      </c>
      <c r="AJ7173" s="33">
        <v>159.6</v>
      </c>
      <c r="AK7173" s="33">
        <f>MIN(CalcoliFV!$AN$7,CalcoliFV!$AO$7+MAX(0,180-AJ7173)+4)</f>
        <v>94.4</v>
      </c>
    </row>
    <row r="7174" spans="35:37" x14ac:dyDescent="0.3">
      <c r="AI7174" s="32">
        <f t="shared" si="150"/>
        <v>45590.791666649275</v>
      </c>
      <c r="AJ7174" s="33">
        <v>168.8</v>
      </c>
      <c r="AK7174" s="33">
        <f>MIN(CalcoliFV!$AN$7,CalcoliFV!$AO$7+MAX(0,180-AJ7174)+4)</f>
        <v>85.199999999999989</v>
      </c>
    </row>
    <row r="7175" spans="35:37" x14ac:dyDescent="0.3">
      <c r="AI7175" s="32">
        <f t="shared" si="150"/>
        <v>45590.833333315939</v>
      </c>
      <c r="AJ7175" s="33">
        <v>143.76</v>
      </c>
      <c r="AK7175" s="33">
        <f>MIN(CalcoliFV!$AN$7,CalcoliFV!$AO$7+MAX(0,180-AJ7175)+4)</f>
        <v>110</v>
      </c>
    </row>
    <row r="7176" spans="35:37" x14ac:dyDescent="0.3">
      <c r="AI7176" s="32">
        <f t="shared" si="150"/>
        <v>45590.874999982603</v>
      </c>
      <c r="AJ7176" s="33">
        <v>125.20610000000001</v>
      </c>
      <c r="AK7176" s="33">
        <f>MIN(CalcoliFV!$AN$7,CalcoliFV!$AO$7+MAX(0,180-AJ7176)+4)</f>
        <v>110</v>
      </c>
    </row>
    <row r="7177" spans="35:37" x14ac:dyDescent="0.3">
      <c r="AI7177" s="32">
        <f t="shared" si="150"/>
        <v>45590.916666649267</v>
      </c>
      <c r="AJ7177" s="33">
        <v>113.55</v>
      </c>
      <c r="AK7177" s="33">
        <f>MIN(CalcoliFV!$AN$7,CalcoliFV!$AO$7+MAX(0,180-AJ7177)+4)</f>
        <v>110</v>
      </c>
    </row>
    <row r="7178" spans="35:37" x14ac:dyDescent="0.3">
      <c r="AI7178" s="32">
        <f t="shared" si="150"/>
        <v>45590.958333315932</v>
      </c>
      <c r="AJ7178" s="33">
        <v>108.3</v>
      </c>
      <c r="AK7178" s="33">
        <f>MIN(CalcoliFV!$AN$7,CalcoliFV!$AO$7+MAX(0,180-AJ7178)+4)</f>
        <v>110</v>
      </c>
    </row>
    <row r="7179" spans="35:37" x14ac:dyDescent="0.3">
      <c r="AI7179" s="32">
        <f t="shared" si="150"/>
        <v>45590.999999982596</v>
      </c>
      <c r="AJ7179" s="33">
        <v>118.57</v>
      </c>
      <c r="AK7179" s="33">
        <f>MIN(CalcoliFV!$AN$7,CalcoliFV!$AO$7+MAX(0,180-AJ7179)+4)</f>
        <v>110</v>
      </c>
    </row>
    <row r="7180" spans="35:37" x14ac:dyDescent="0.3">
      <c r="AI7180" s="32">
        <f t="shared" si="150"/>
        <v>45591.04166664926</v>
      </c>
      <c r="AJ7180" s="33">
        <v>109.14</v>
      </c>
      <c r="AK7180" s="33">
        <f>MIN(CalcoliFV!$AN$7,CalcoliFV!$AO$7+MAX(0,180-AJ7180)+4)</f>
        <v>110</v>
      </c>
    </row>
    <row r="7181" spans="35:37" x14ac:dyDescent="0.3">
      <c r="AI7181" s="32">
        <f t="shared" si="150"/>
        <v>45591.083333315924</v>
      </c>
      <c r="AJ7181" s="33">
        <v>105.1</v>
      </c>
      <c r="AK7181" s="33">
        <f>MIN(CalcoliFV!$AN$7,CalcoliFV!$AO$7+MAX(0,180-AJ7181)+4)</f>
        <v>110</v>
      </c>
    </row>
    <row r="7182" spans="35:37" x14ac:dyDescent="0.3">
      <c r="AI7182" s="32">
        <f t="shared" si="150"/>
        <v>45591.124999982589</v>
      </c>
      <c r="AJ7182" s="33">
        <v>104.3</v>
      </c>
      <c r="AK7182" s="33">
        <f>MIN(CalcoliFV!$AN$7,CalcoliFV!$AO$7+MAX(0,180-AJ7182)+4)</f>
        <v>110</v>
      </c>
    </row>
    <row r="7183" spans="35:37" x14ac:dyDescent="0.3">
      <c r="AI7183" s="32">
        <f t="shared" si="150"/>
        <v>45591.166666649253</v>
      </c>
      <c r="AJ7183" s="33">
        <v>101.46</v>
      </c>
      <c r="AK7183" s="33">
        <f>MIN(CalcoliFV!$AN$7,CalcoliFV!$AO$7+MAX(0,180-AJ7183)+4)</f>
        <v>110</v>
      </c>
    </row>
    <row r="7184" spans="35:37" x14ac:dyDescent="0.3">
      <c r="AI7184" s="32">
        <f t="shared" si="150"/>
        <v>45591.208333315917</v>
      </c>
      <c r="AJ7184" s="33">
        <v>101.46</v>
      </c>
      <c r="AK7184" s="33">
        <f>MIN(CalcoliFV!$AN$7,CalcoliFV!$AO$7+MAX(0,180-AJ7184)+4)</f>
        <v>110</v>
      </c>
    </row>
    <row r="7185" spans="35:37" x14ac:dyDescent="0.3">
      <c r="AI7185" s="32">
        <f t="shared" si="150"/>
        <v>45591.249999982581</v>
      </c>
      <c r="AJ7185" s="33">
        <v>111.46</v>
      </c>
      <c r="AK7185" s="33">
        <f>MIN(CalcoliFV!$AN$7,CalcoliFV!$AO$7+MAX(0,180-AJ7185)+4)</f>
        <v>110</v>
      </c>
    </row>
    <row r="7186" spans="35:37" x14ac:dyDescent="0.3">
      <c r="AI7186" s="32">
        <f t="shared" si="150"/>
        <v>45591.291666649246</v>
      </c>
      <c r="AJ7186" s="33">
        <v>120.77349</v>
      </c>
      <c r="AK7186" s="33">
        <f>MIN(CalcoliFV!$AN$7,CalcoliFV!$AO$7+MAX(0,180-AJ7186)+4)</f>
        <v>110</v>
      </c>
    </row>
    <row r="7187" spans="35:37" x14ac:dyDescent="0.3">
      <c r="AI7187" s="32">
        <f t="shared" si="150"/>
        <v>45591.33333331591</v>
      </c>
      <c r="AJ7187" s="33">
        <v>135.93</v>
      </c>
      <c r="AK7187" s="33">
        <f>MIN(CalcoliFV!$AN$7,CalcoliFV!$AO$7+MAX(0,180-AJ7187)+4)</f>
        <v>110</v>
      </c>
    </row>
    <row r="7188" spans="35:37" x14ac:dyDescent="0.3">
      <c r="AI7188" s="32">
        <f t="shared" si="150"/>
        <v>45591.374999982574</v>
      </c>
      <c r="AJ7188" s="33">
        <v>130.38999999999999</v>
      </c>
      <c r="AK7188" s="33">
        <f>MIN(CalcoliFV!$AN$7,CalcoliFV!$AO$7+MAX(0,180-AJ7188)+4)</f>
        <v>110</v>
      </c>
    </row>
    <row r="7189" spans="35:37" x14ac:dyDescent="0.3">
      <c r="AI7189" s="32">
        <f t="shared" si="150"/>
        <v>45591.416666649238</v>
      </c>
      <c r="AJ7189" s="33">
        <v>115</v>
      </c>
      <c r="AK7189" s="33">
        <f>MIN(CalcoliFV!$AN$7,CalcoliFV!$AO$7+MAX(0,180-AJ7189)+4)</f>
        <v>110</v>
      </c>
    </row>
    <row r="7190" spans="35:37" x14ac:dyDescent="0.3">
      <c r="AI7190" s="32">
        <f t="shared" si="150"/>
        <v>45591.458333315903</v>
      </c>
      <c r="AJ7190" s="33">
        <v>110</v>
      </c>
      <c r="AK7190" s="33">
        <f>MIN(CalcoliFV!$AN$7,CalcoliFV!$AO$7+MAX(0,180-AJ7190)+4)</f>
        <v>110</v>
      </c>
    </row>
    <row r="7191" spans="35:37" x14ac:dyDescent="0.3">
      <c r="AI7191" s="32">
        <f t="shared" si="150"/>
        <v>45591.499999982567</v>
      </c>
      <c r="AJ7191" s="33">
        <v>98.79</v>
      </c>
      <c r="AK7191" s="33">
        <f>MIN(CalcoliFV!$AN$7,CalcoliFV!$AO$7+MAX(0,180-AJ7191)+4)</f>
        <v>110</v>
      </c>
    </row>
    <row r="7192" spans="35:37" x14ac:dyDescent="0.3">
      <c r="AI7192" s="32">
        <f t="shared" si="150"/>
        <v>45591.541666649231</v>
      </c>
      <c r="AJ7192" s="33">
        <v>90.9</v>
      </c>
      <c r="AK7192" s="33">
        <f>MIN(CalcoliFV!$AN$7,CalcoliFV!$AO$7+MAX(0,180-AJ7192)+4)</f>
        <v>110</v>
      </c>
    </row>
    <row r="7193" spans="35:37" x14ac:dyDescent="0.3">
      <c r="AI7193" s="32">
        <f t="shared" si="150"/>
        <v>45591.583333315895</v>
      </c>
      <c r="AJ7193" s="33">
        <v>88.79</v>
      </c>
      <c r="AK7193" s="33">
        <f>MIN(CalcoliFV!$AN$7,CalcoliFV!$AO$7+MAX(0,180-AJ7193)+4)</f>
        <v>110</v>
      </c>
    </row>
    <row r="7194" spans="35:37" x14ac:dyDescent="0.3">
      <c r="AI7194" s="32">
        <f t="shared" si="150"/>
        <v>45591.62499998256</v>
      </c>
      <c r="AJ7194" s="33">
        <v>95.28</v>
      </c>
      <c r="AK7194" s="33">
        <f>MIN(CalcoliFV!$AN$7,CalcoliFV!$AO$7+MAX(0,180-AJ7194)+4)</f>
        <v>110</v>
      </c>
    </row>
    <row r="7195" spans="35:37" x14ac:dyDescent="0.3">
      <c r="AI7195" s="32">
        <f t="shared" si="150"/>
        <v>45591.666666649224</v>
      </c>
      <c r="AJ7195" s="33">
        <v>110</v>
      </c>
      <c r="AK7195" s="33">
        <f>MIN(CalcoliFV!$AN$7,CalcoliFV!$AO$7+MAX(0,180-AJ7195)+4)</f>
        <v>110</v>
      </c>
    </row>
    <row r="7196" spans="35:37" x14ac:dyDescent="0.3">
      <c r="AI7196" s="32">
        <f t="shared" si="150"/>
        <v>45591.708333315888</v>
      </c>
      <c r="AJ7196" s="33">
        <v>131.9</v>
      </c>
      <c r="AK7196" s="33">
        <f>MIN(CalcoliFV!$AN$7,CalcoliFV!$AO$7+MAX(0,180-AJ7196)+4)</f>
        <v>110</v>
      </c>
    </row>
    <row r="7197" spans="35:37" x14ac:dyDescent="0.3">
      <c r="AI7197" s="32">
        <f t="shared" si="150"/>
        <v>45591.749999982552</v>
      </c>
      <c r="AJ7197" s="33">
        <v>158.26</v>
      </c>
      <c r="AK7197" s="33">
        <f>MIN(CalcoliFV!$AN$7,CalcoliFV!$AO$7+MAX(0,180-AJ7197)+4)</f>
        <v>95.740000000000009</v>
      </c>
    </row>
    <row r="7198" spans="35:37" x14ac:dyDescent="0.3">
      <c r="AI7198" s="32">
        <f t="shared" si="150"/>
        <v>45591.791666649216</v>
      </c>
      <c r="AJ7198" s="33">
        <v>159.25</v>
      </c>
      <c r="AK7198" s="33">
        <f>MIN(CalcoliFV!$AN$7,CalcoliFV!$AO$7+MAX(0,180-AJ7198)+4)</f>
        <v>94.75</v>
      </c>
    </row>
    <row r="7199" spans="35:37" x14ac:dyDescent="0.3">
      <c r="AI7199" s="32">
        <f t="shared" si="150"/>
        <v>45591.833333315881</v>
      </c>
      <c r="AJ7199" s="33">
        <v>138</v>
      </c>
      <c r="AK7199" s="33">
        <f>MIN(CalcoliFV!$AN$7,CalcoliFV!$AO$7+MAX(0,180-AJ7199)+4)</f>
        <v>110</v>
      </c>
    </row>
    <row r="7200" spans="35:37" x14ac:dyDescent="0.3">
      <c r="AI7200" s="32">
        <f t="shared" si="150"/>
        <v>45591.874999982545</v>
      </c>
      <c r="AJ7200" s="33">
        <v>122</v>
      </c>
      <c r="AK7200" s="33">
        <f>MIN(CalcoliFV!$AN$7,CalcoliFV!$AO$7+MAX(0,180-AJ7200)+4)</f>
        <v>110</v>
      </c>
    </row>
    <row r="7201" spans="35:37" x14ac:dyDescent="0.3">
      <c r="AI7201" s="32">
        <f t="shared" si="150"/>
        <v>45591.916666649209</v>
      </c>
      <c r="AJ7201" s="33">
        <v>111.46</v>
      </c>
      <c r="AK7201" s="33">
        <f>MIN(CalcoliFV!$AN$7,CalcoliFV!$AO$7+MAX(0,180-AJ7201)+4)</f>
        <v>110</v>
      </c>
    </row>
    <row r="7202" spans="35:37" x14ac:dyDescent="0.3">
      <c r="AI7202" s="32">
        <f t="shared" si="150"/>
        <v>45591.958333315873</v>
      </c>
      <c r="AJ7202" s="33">
        <v>105</v>
      </c>
      <c r="AK7202" s="33">
        <f>MIN(CalcoliFV!$AN$7,CalcoliFV!$AO$7+MAX(0,180-AJ7202)+4)</f>
        <v>110</v>
      </c>
    </row>
    <row r="7203" spans="35:37" x14ac:dyDescent="0.3">
      <c r="AI7203" s="32">
        <f t="shared" si="150"/>
        <v>45591.999999982538</v>
      </c>
      <c r="AJ7203" s="33">
        <v>97.71</v>
      </c>
      <c r="AK7203" s="33">
        <f>MIN(CalcoliFV!$AN$7,CalcoliFV!$AO$7+MAX(0,180-AJ7203)+4)</f>
        <v>110</v>
      </c>
    </row>
    <row r="7204" spans="35:37" x14ac:dyDescent="0.3">
      <c r="AI7204" s="32">
        <f t="shared" si="150"/>
        <v>45592.041666649202</v>
      </c>
      <c r="AJ7204" s="33">
        <v>99.28</v>
      </c>
      <c r="AK7204" s="33">
        <f>MIN(CalcoliFV!$AN$7,CalcoliFV!$AO$7+MAX(0,180-AJ7204)+4)</f>
        <v>110</v>
      </c>
    </row>
    <row r="7205" spans="35:37" x14ac:dyDescent="0.3">
      <c r="AI7205" s="32">
        <f t="shared" si="150"/>
        <v>45592.083333315866</v>
      </c>
      <c r="AJ7205" s="33">
        <v>95.35</v>
      </c>
      <c r="AK7205" s="33">
        <f>MIN(CalcoliFV!$AN$7,CalcoliFV!$AO$7+MAX(0,180-AJ7205)+4)</f>
        <v>110</v>
      </c>
    </row>
    <row r="7206" spans="35:37" x14ac:dyDescent="0.3">
      <c r="AI7206" s="32">
        <f t="shared" si="150"/>
        <v>45592.12499998253</v>
      </c>
      <c r="AJ7206" s="33">
        <v>97.64</v>
      </c>
      <c r="AK7206" s="33">
        <f>MIN(CalcoliFV!$AN$7,CalcoliFV!$AO$7+MAX(0,180-AJ7206)+4)</f>
        <v>110</v>
      </c>
    </row>
    <row r="7207" spans="35:37" x14ac:dyDescent="0.3">
      <c r="AI7207" s="32">
        <f t="shared" si="150"/>
        <v>45592.166666649195</v>
      </c>
      <c r="AJ7207" s="33">
        <v>105.1</v>
      </c>
      <c r="AK7207" s="33">
        <f>MIN(CalcoliFV!$AN$7,CalcoliFV!$AO$7+MAX(0,180-AJ7207)+4)</f>
        <v>110</v>
      </c>
    </row>
    <row r="7208" spans="35:37" x14ac:dyDescent="0.3">
      <c r="AI7208" s="32">
        <f t="shared" si="150"/>
        <v>45592.208333315859</v>
      </c>
      <c r="AJ7208" s="33">
        <v>107.26</v>
      </c>
      <c r="AK7208" s="33">
        <f>MIN(CalcoliFV!$AN$7,CalcoliFV!$AO$7+MAX(0,180-AJ7208)+4)</f>
        <v>110</v>
      </c>
    </row>
    <row r="7209" spans="35:37" x14ac:dyDescent="0.3">
      <c r="AI7209" s="32">
        <f t="shared" si="150"/>
        <v>45592.249999982523</v>
      </c>
      <c r="AJ7209" s="33">
        <v>105.9</v>
      </c>
      <c r="AK7209" s="33">
        <f>MIN(CalcoliFV!$AN$7,CalcoliFV!$AO$7+MAX(0,180-AJ7209)+4)</f>
        <v>110</v>
      </c>
    </row>
    <row r="7210" spans="35:37" x14ac:dyDescent="0.3">
      <c r="AI7210" s="32">
        <f t="shared" si="150"/>
        <v>45592.291666649187</v>
      </c>
      <c r="AJ7210" s="33">
        <v>106.92</v>
      </c>
      <c r="AK7210" s="33">
        <f>MIN(CalcoliFV!$AN$7,CalcoliFV!$AO$7+MAX(0,180-AJ7210)+4)</f>
        <v>110</v>
      </c>
    </row>
    <row r="7211" spans="35:37" x14ac:dyDescent="0.3">
      <c r="AI7211" s="32">
        <f t="shared" si="150"/>
        <v>45592.333333315852</v>
      </c>
      <c r="AJ7211" s="33">
        <v>115.93</v>
      </c>
      <c r="AK7211" s="33">
        <f>MIN(CalcoliFV!$AN$7,CalcoliFV!$AO$7+MAX(0,180-AJ7211)+4)</f>
        <v>110</v>
      </c>
    </row>
    <row r="7212" spans="35:37" x14ac:dyDescent="0.3">
      <c r="AI7212" s="32">
        <f t="shared" si="150"/>
        <v>45592.374999982516</v>
      </c>
      <c r="AJ7212" s="33">
        <v>109.18</v>
      </c>
      <c r="AK7212" s="33">
        <f>MIN(CalcoliFV!$AN$7,CalcoliFV!$AO$7+MAX(0,180-AJ7212)+4)</f>
        <v>110</v>
      </c>
    </row>
    <row r="7213" spans="35:37" x14ac:dyDescent="0.3">
      <c r="AI7213" s="32">
        <f t="shared" si="150"/>
        <v>45592.41666664918</v>
      </c>
      <c r="AJ7213" s="33">
        <v>106.81</v>
      </c>
      <c r="AK7213" s="33">
        <f>MIN(CalcoliFV!$AN$7,CalcoliFV!$AO$7+MAX(0,180-AJ7213)+4)</f>
        <v>110</v>
      </c>
    </row>
    <row r="7214" spans="35:37" x14ac:dyDescent="0.3">
      <c r="AI7214" s="32">
        <f t="shared" si="150"/>
        <v>45592.458333315844</v>
      </c>
      <c r="AJ7214" s="33">
        <v>117.45</v>
      </c>
      <c r="AK7214" s="33">
        <f>MIN(CalcoliFV!$AN$7,CalcoliFV!$AO$7+MAX(0,180-AJ7214)+4)</f>
        <v>110</v>
      </c>
    </row>
    <row r="7215" spans="35:37" x14ac:dyDescent="0.3">
      <c r="AI7215" s="32">
        <f t="shared" si="150"/>
        <v>45592.499999982509</v>
      </c>
      <c r="AJ7215" s="33">
        <v>110</v>
      </c>
      <c r="AK7215" s="33">
        <f>MIN(CalcoliFV!$AN$7,CalcoliFV!$AO$7+MAX(0,180-AJ7215)+4)</f>
        <v>110</v>
      </c>
    </row>
    <row r="7216" spans="35:37" x14ac:dyDescent="0.3">
      <c r="AI7216" s="32">
        <f t="shared" si="150"/>
        <v>45592.541666649173</v>
      </c>
      <c r="AJ7216" s="33">
        <v>109.97</v>
      </c>
      <c r="AK7216" s="33">
        <f>MIN(CalcoliFV!$AN$7,CalcoliFV!$AO$7+MAX(0,180-AJ7216)+4)</f>
        <v>110</v>
      </c>
    </row>
    <row r="7217" spans="35:37" x14ac:dyDescent="0.3">
      <c r="AI7217" s="32">
        <f t="shared" si="150"/>
        <v>45592.583333315837</v>
      </c>
      <c r="AJ7217" s="33">
        <v>105.1</v>
      </c>
      <c r="AK7217" s="33">
        <f>MIN(CalcoliFV!$AN$7,CalcoliFV!$AO$7+MAX(0,180-AJ7217)+4)</f>
        <v>110</v>
      </c>
    </row>
    <row r="7218" spans="35:37" x14ac:dyDescent="0.3">
      <c r="AI7218" s="32">
        <f t="shared" si="150"/>
        <v>45592.624999982501</v>
      </c>
      <c r="AJ7218" s="33">
        <v>105.1</v>
      </c>
      <c r="AK7218" s="33">
        <f>MIN(CalcoliFV!$AN$7,CalcoliFV!$AO$7+MAX(0,180-AJ7218)+4)</f>
        <v>110</v>
      </c>
    </row>
    <row r="7219" spans="35:37" x14ac:dyDescent="0.3">
      <c r="AI7219" s="32">
        <f t="shared" si="150"/>
        <v>45592.666666649166</v>
      </c>
      <c r="AJ7219" s="33">
        <v>116.36501</v>
      </c>
      <c r="AK7219" s="33">
        <f>MIN(CalcoliFV!$AN$7,CalcoliFV!$AO$7+MAX(0,180-AJ7219)+4)</f>
        <v>110</v>
      </c>
    </row>
    <row r="7220" spans="35:37" x14ac:dyDescent="0.3">
      <c r="AI7220" s="32">
        <f t="shared" si="150"/>
        <v>45592.70833331583</v>
      </c>
      <c r="AJ7220" s="33">
        <v>130</v>
      </c>
      <c r="AK7220" s="33">
        <f>MIN(CalcoliFV!$AN$7,CalcoliFV!$AO$7+MAX(0,180-AJ7220)+4)</f>
        <v>110</v>
      </c>
    </row>
    <row r="7221" spans="35:37" x14ac:dyDescent="0.3">
      <c r="AI7221" s="32">
        <f t="shared" si="150"/>
        <v>45592.749999982494</v>
      </c>
      <c r="AJ7221" s="33">
        <v>141.72332</v>
      </c>
      <c r="AK7221" s="33">
        <f>MIN(CalcoliFV!$AN$7,CalcoliFV!$AO$7+MAX(0,180-AJ7221)+4)</f>
        <v>110</v>
      </c>
    </row>
    <row r="7222" spans="35:37" x14ac:dyDescent="0.3">
      <c r="AI7222" s="32">
        <f t="shared" si="150"/>
        <v>45592.791666649158</v>
      </c>
      <c r="AJ7222" s="33">
        <v>146.13</v>
      </c>
      <c r="AK7222" s="33">
        <f>MIN(CalcoliFV!$AN$7,CalcoliFV!$AO$7+MAX(0,180-AJ7222)+4)</f>
        <v>107.87</v>
      </c>
    </row>
    <row r="7223" spans="35:37" x14ac:dyDescent="0.3">
      <c r="AI7223" s="32">
        <f t="shared" si="150"/>
        <v>45592.833333315823</v>
      </c>
      <c r="AJ7223" s="33">
        <v>142.91999999999999</v>
      </c>
      <c r="AK7223" s="33">
        <f>MIN(CalcoliFV!$AN$7,CalcoliFV!$AO$7+MAX(0,180-AJ7223)+4)</f>
        <v>110</v>
      </c>
    </row>
    <row r="7224" spans="35:37" x14ac:dyDescent="0.3">
      <c r="AI7224" s="32">
        <f t="shared" si="150"/>
        <v>45592.874999982487</v>
      </c>
      <c r="AJ7224" s="33">
        <v>131.44</v>
      </c>
      <c r="AK7224" s="33">
        <f>MIN(CalcoliFV!$AN$7,CalcoliFV!$AO$7+MAX(0,180-AJ7224)+4)</f>
        <v>110</v>
      </c>
    </row>
    <row r="7225" spans="35:37" x14ac:dyDescent="0.3">
      <c r="AI7225" s="32">
        <f t="shared" si="150"/>
        <v>45592.916666649151</v>
      </c>
      <c r="AJ7225" s="33">
        <v>123.88</v>
      </c>
      <c r="AK7225" s="33">
        <f>MIN(CalcoliFV!$AN$7,CalcoliFV!$AO$7+MAX(0,180-AJ7225)+4)</f>
        <v>110</v>
      </c>
    </row>
    <row r="7226" spans="35:37" x14ac:dyDescent="0.3">
      <c r="AI7226" s="32">
        <f t="shared" si="150"/>
        <v>45592.958333315815</v>
      </c>
      <c r="AJ7226" s="33">
        <v>116.20894</v>
      </c>
      <c r="AK7226" s="33">
        <f>MIN(CalcoliFV!$AN$7,CalcoliFV!$AO$7+MAX(0,180-AJ7226)+4)</f>
        <v>110</v>
      </c>
    </row>
    <row r="7227" spans="35:37" x14ac:dyDescent="0.3">
      <c r="AI7227" s="32">
        <f t="shared" si="150"/>
        <v>45592.999999982479</v>
      </c>
      <c r="AJ7227" s="33">
        <v>110</v>
      </c>
      <c r="AK7227" s="33">
        <f>MIN(CalcoliFV!$AN$7,CalcoliFV!$AO$7+MAX(0,180-AJ7227)+4)</f>
        <v>110</v>
      </c>
    </row>
    <row r="7228" spans="35:37" x14ac:dyDescent="0.3">
      <c r="AI7228" s="32">
        <f t="shared" si="150"/>
        <v>45593.041666649144</v>
      </c>
      <c r="AJ7228" s="33">
        <v>107.38</v>
      </c>
      <c r="AK7228" s="33">
        <f>MIN(CalcoliFV!$AN$7,CalcoliFV!$AO$7+MAX(0,180-AJ7228)+4)</f>
        <v>110</v>
      </c>
    </row>
    <row r="7229" spans="35:37" x14ac:dyDescent="0.3">
      <c r="AI7229" s="32">
        <f t="shared" si="150"/>
        <v>45593.083333315808</v>
      </c>
      <c r="AJ7229" s="33">
        <v>105.1</v>
      </c>
      <c r="AK7229" s="33">
        <f>MIN(CalcoliFV!$AN$7,CalcoliFV!$AO$7+MAX(0,180-AJ7229)+4)</f>
        <v>110</v>
      </c>
    </row>
    <row r="7230" spans="35:37" x14ac:dyDescent="0.3">
      <c r="AI7230" s="32">
        <f t="shared" si="150"/>
        <v>45593.124999982472</v>
      </c>
      <c r="AJ7230" s="33">
        <v>99.1</v>
      </c>
      <c r="AK7230" s="33">
        <f>MIN(CalcoliFV!$AN$7,CalcoliFV!$AO$7+MAX(0,180-AJ7230)+4)</f>
        <v>110</v>
      </c>
    </row>
    <row r="7231" spans="35:37" x14ac:dyDescent="0.3">
      <c r="AI7231" s="32">
        <f t="shared" si="150"/>
        <v>45593.166666649136</v>
      </c>
      <c r="AJ7231" s="33">
        <v>97.71</v>
      </c>
      <c r="AK7231" s="33">
        <f>MIN(CalcoliFV!$AN$7,CalcoliFV!$AO$7+MAX(0,180-AJ7231)+4)</f>
        <v>110</v>
      </c>
    </row>
    <row r="7232" spans="35:37" x14ac:dyDescent="0.3">
      <c r="AI7232" s="32">
        <f t="shared" si="150"/>
        <v>45593.208333315801</v>
      </c>
      <c r="AJ7232" s="33">
        <v>100.28</v>
      </c>
      <c r="AK7232" s="33">
        <f>MIN(CalcoliFV!$AN$7,CalcoliFV!$AO$7+MAX(0,180-AJ7232)+4)</f>
        <v>110</v>
      </c>
    </row>
    <row r="7233" spans="35:37" x14ac:dyDescent="0.3">
      <c r="AI7233" s="32">
        <f t="shared" si="150"/>
        <v>45593.249999982465</v>
      </c>
      <c r="AJ7233" s="33">
        <v>102.7</v>
      </c>
      <c r="AK7233" s="33">
        <f>MIN(CalcoliFV!$AN$7,CalcoliFV!$AO$7+MAX(0,180-AJ7233)+4)</f>
        <v>110</v>
      </c>
    </row>
    <row r="7234" spans="35:37" x14ac:dyDescent="0.3">
      <c r="AI7234" s="32">
        <f t="shared" si="150"/>
        <v>45593.291666649129</v>
      </c>
      <c r="AJ7234" s="33">
        <v>120.98349</v>
      </c>
      <c r="AK7234" s="33">
        <f>MIN(CalcoliFV!$AN$7,CalcoliFV!$AO$7+MAX(0,180-AJ7234)+4)</f>
        <v>110</v>
      </c>
    </row>
    <row r="7235" spans="35:37" x14ac:dyDescent="0.3">
      <c r="AI7235" s="32">
        <f t="shared" si="150"/>
        <v>45593.333333315793</v>
      </c>
      <c r="AJ7235" s="33">
        <v>125.04</v>
      </c>
      <c r="AK7235" s="33">
        <f>MIN(CalcoliFV!$AN$7,CalcoliFV!$AO$7+MAX(0,180-AJ7235)+4)</f>
        <v>110</v>
      </c>
    </row>
    <row r="7236" spans="35:37" x14ac:dyDescent="0.3">
      <c r="AI7236" s="32">
        <f t="shared" si="150"/>
        <v>45593.374999982458</v>
      </c>
      <c r="AJ7236" s="33">
        <v>122.61336</v>
      </c>
      <c r="AK7236" s="33">
        <f>MIN(CalcoliFV!$AN$7,CalcoliFV!$AO$7+MAX(0,180-AJ7236)+4)</f>
        <v>110</v>
      </c>
    </row>
    <row r="7237" spans="35:37" x14ac:dyDescent="0.3">
      <c r="AI7237" s="32">
        <f t="shared" ref="AI7237:AI7300" si="151">AI7236+1/24</f>
        <v>45593.416666649122</v>
      </c>
      <c r="AJ7237" s="33">
        <v>112.9</v>
      </c>
      <c r="AK7237" s="33">
        <f>MIN(CalcoliFV!$AN$7,CalcoliFV!$AO$7+MAX(0,180-AJ7237)+4)</f>
        <v>110</v>
      </c>
    </row>
    <row r="7238" spans="35:37" x14ac:dyDescent="0.3">
      <c r="AI7238" s="32">
        <f t="shared" si="151"/>
        <v>45593.458333315786</v>
      </c>
      <c r="AJ7238" s="33">
        <v>106.81</v>
      </c>
      <c r="AK7238" s="33">
        <f>MIN(CalcoliFV!$AN$7,CalcoliFV!$AO$7+MAX(0,180-AJ7238)+4)</f>
        <v>110</v>
      </c>
    </row>
    <row r="7239" spans="35:37" x14ac:dyDescent="0.3">
      <c r="AI7239" s="32">
        <f t="shared" si="151"/>
        <v>45593.49999998245</v>
      </c>
      <c r="AJ7239" s="33">
        <v>105.1</v>
      </c>
      <c r="AK7239" s="33">
        <f>MIN(CalcoliFV!$AN$7,CalcoliFV!$AO$7+MAX(0,180-AJ7239)+4)</f>
        <v>110</v>
      </c>
    </row>
    <row r="7240" spans="35:37" x14ac:dyDescent="0.3">
      <c r="AI7240" s="32">
        <f t="shared" si="151"/>
        <v>45593.541666649115</v>
      </c>
      <c r="AJ7240" s="33">
        <v>98.88</v>
      </c>
      <c r="AK7240" s="33">
        <f>MIN(CalcoliFV!$AN$7,CalcoliFV!$AO$7+MAX(0,180-AJ7240)+4)</f>
        <v>110</v>
      </c>
    </row>
    <row r="7241" spans="35:37" x14ac:dyDescent="0.3">
      <c r="AI7241" s="32">
        <f t="shared" si="151"/>
        <v>45593.583333315779</v>
      </c>
      <c r="AJ7241" s="33">
        <v>103.11518</v>
      </c>
      <c r="AK7241" s="33">
        <f>MIN(CalcoliFV!$AN$7,CalcoliFV!$AO$7+MAX(0,180-AJ7241)+4)</f>
        <v>110</v>
      </c>
    </row>
    <row r="7242" spans="35:37" x14ac:dyDescent="0.3">
      <c r="AI7242" s="32">
        <f t="shared" si="151"/>
        <v>45593.624999982443</v>
      </c>
      <c r="AJ7242" s="33">
        <v>115.73</v>
      </c>
      <c r="AK7242" s="33">
        <f>MIN(CalcoliFV!$AN$7,CalcoliFV!$AO$7+MAX(0,180-AJ7242)+4)</f>
        <v>110</v>
      </c>
    </row>
    <row r="7243" spans="35:37" x14ac:dyDescent="0.3">
      <c r="AI7243" s="32">
        <f t="shared" si="151"/>
        <v>45593.666666649107</v>
      </c>
      <c r="AJ7243" s="33">
        <v>127</v>
      </c>
      <c r="AK7243" s="33">
        <f>MIN(CalcoliFV!$AN$7,CalcoliFV!$AO$7+MAX(0,180-AJ7243)+4)</f>
        <v>110</v>
      </c>
    </row>
    <row r="7244" spans="35:37" x14ac:dyDescent="0.3">
      <c r="AI7244" s="32">
        <f t="shared" si="151"/>
        <v>45593.708333315772</v>
      </c>
      <c r="AJ7244" s="33">
        <v>149.13999999999999</v>
      </c>
      <c r="AK7244" s="33">
        <f>MIN(CalcoliFV!$AN$7,CalcoliFV!$AO$7+MAX(0,180-AJ7244)+4)</f>
        <v>104.86000000000001</v>
      </c>
    </row>
    <row r="7245" spans="35:37" x14ac:dyDescent="0.3">
      <c r="AI7245" s="32">
        <f t="shared" si="151"/>
        <v>45593.749999982436</v>
      </c>
      <c r="AJ7245" s="33">
        <v>161</v>
      </c>
      <c r="AK7245" s="33">
        <f>MIN(CalcoliFV!$AN$7,CalcoliFV!$AO$7+MAX(0,180-AJ7245)+4)</f>
        <v>93</v>
      </c>
    </row>
    <row r="7246" spans="35:37" x14ac:dyDescent="0.3">
      <c r="AI7246" s="32">
        <f t="shared" si="151"/>
        <v>45593.7916666491</v>
      </c>
      <c r="AJ7246" s="33">
        <v>173.35</v>
      </c>
      <c r="AK7246" s="33">
        <f>MIN(CalcoliFV!$AN$7,CalcoliFV!$AO$7+MAX(0,180-AJ7246)+4)</f>
        <v>80.650000000000006</v>
      </c>
    </row>
    <row r="7247" spans="35:37" x14ac:dyDescent="0.3">
      <c r="AI7247" s="32">
        <f t="shared" si="151"/>
        <v>45593.833333315764</v>
      </c>
      <c r="AJ7247" s="33">
        <v>184.65</v>
      </c>
      <c r="AK7247" s="33">
        <f>MIN(CalcoliFV!$AN$7,CalcoliFV!$AO$7+MAX(0,180-AJ7247)+4)</f>
        <v>74</v>
      </c>
    </row>
    <row r="7248" spans="35:37" x14ac:dyDescent="0.3">
      <c r="AI7248" s="32">
        <f t="shared" si="151"/>
        <v>45593.874999982429</v>
      </c>
      <c r="AJ7248" s="33">
        <v>159.00702000000001</v>
      </c>
      <c r="AK7248" s="33">
        <f>MIN(CalcoliFV!$AN$7,CalcoliFV!$AO$7+MAX(0,180-AJ7248)+4)</f>
        <v>94.992979999999989</v>
      </c>
    </row>
    <row r="7249" spans="35:37" x14ac:dyDescent="0.3">
      <c r="AI7249" s="32">
        <f t="shared" si="151"/>
        <v>45593.916666649093</v>
      </c>
      <c r="AJ7249" s="33">
        <v>133.5</v>
      </c>
      <c r="AK7249" s="33">
        <f>MIN(CalcoliFV!$AN$7,CalcoliFV!$AO$7+MAX(0,180-AJ7249)+4)</f>
        <v>110</v>
      </c>
    </row>
    <row r="7250" spans="35:37" x14ac:dyDescent="0.3">
      <c r="AI7250" s="32">
        <f t="shared" si="151"/>
        <v>45593.958333315757</v>
      </c>
      <c r="AJ7250" s="33">
        <v>123</v>
      </c>
      <c r="AK7250" s="33">
        <f>MIN(CalcoliFV!$AN$7,CalcoliFV!$AO$7+MAX(0,180-AJ7250)+4)</f>
        <v>110</v>
      </c>
    </row>
    <row r="7251" spans="35:37" x14ac:dyDescent="0.3">
      <c r="AI7251" s="32">
        <f t="shared" si="151"/>
        <v>45593.999999982421</v>
      </c>
      <c r="AJ7251" s="33">
        <v>107.38</v>
      </c>
      <c r="AK7251" s="33">
        <f>MIN(CalcoliFV!$AN$7,CalcoliFV!$AO$7+MAX(0,180-AJ7251)+4)</f>
        <v>110</v>
      </c>
    </row>
    <row r="7252" spans="35:37" x14ac:dyDescent="0.3">
      <c r="AI7252" s="32">
        <f t="shared" si="151"/>
        <v>45594.041666649086</v>
      </c>
      <c r="AJ7252" s="33">
        <v>117.15</v>
      </c>
      <c r="AK7252" s="33">
        <f>MIN(CalcoliFV!$AN$7,CalcoliFV!$AO$7+MAX(0,180-AJ7252)+4)</f>
        <v>110</v>
      </c>
    </row>
    <row r="7253" spans="35:37" x14ac:dyDescent="0.3">
      <c r="AI7253" s="32">
        <f t="shared" si="151"/>
        <v>45594.08333331575</v>
      </c>
      <c r="AJ7253" s="33">
        <v>111.46</v>
      </c>
      <c r="AK7253" s="33">
        <f>MIN(CalcoliFV!$AN$7,CalcoliFV!$AO$7+MAX(0,180-AJ7253)+4)</f>
        <v>110</v>
      </c>
    </row>
    <row r="7254" spans="35:37" x14ac:dyDescent="0.3">
      <c r="AI7254" s="32">
        <f t="shared" si="151"/>
        <v>45594.124999982414</v>
      </c>
      <c r="AJ7254" s="33">
        <v>111.46</v>
      </c>
      <c r="AK7254" s="33">
        <f>MIN(CalcoliFV!$AN$7,CalcoliFV!$AO$7+MAX(0,180-AJ7254)+4)</f>
        <v>110</v>
      </c>
    </row>
    <row r="7255" spans="35:37" x14ac:dyDescent="0.3">
      <c r="AI7255" s="32">
        <f t="shared" si="151"/>
        <v>45594.166666649078</v>
      </c>
      <c r="AJ7255" s="33">
        <v>110</v>
      </c>
      <c r="AK7255" s="33">
        <f>MIN(CalcoliFV!$AN$7,CalcoliFV!$AO$7+MAX(0,180-AJ7255)+4)</f>
        <v>110</v>
      </c>
    </row>
    <row r="7256" spans="35:37" x14ac:dyDescent="0.3">
      <c r="AI7256" s="32">
        <f t="shared" si="151"/>
        <v>45594.208333315742</v>
      </c>
      <c r="AJ7256" s="33">
        <v>111.46</v>
      </c>
      <c r="AK7256" s="33">
        <f>MIN(CalcoliFV!$AN$7,CalcoliFV!$AO$7+MAX(0,180-AJ7256)+4)</f>
        <v>110</v>
      </c>
    </row>
    <row r="7257" spans="35:37" x14ac:dyDescent="0.3">
      <c r="AI7257" s="32">
        <f t="shared" si="151"/>
        <v>45594.249999982407</v>
      </c>
      <c r="AJ7257" s="33">
        <v>115.56607</v>
      </c>
      <c r="AK7257" s="33">
        <f>MIN(CalcoliFV!$AN$7,CalcoliFV!$AO$7+MAX(0,180-AJ7257)+4)</f>
        <v>110</v>
      </c>
    </row>
    <row r="7258" spans="35:37" x14ac:dyDescent="0.3">
      <c r="AI7258" s="32">
        <f t="shared" si="151"/>
        <v>45594.291666649071</v>
      </c>
      <c r="AJ7258" s="33">
        <v>130.15476000000001</v>
      </c>
      <c r="AK7258" s="33">
        <f>MIN(CalcoliFV!$AN$7,CalcoliFV!$AO$7+MAX(0,180-AJ7258)+4)</f>
        <v>110</v>
      </c>
    </row>
    <row r="7259" spans="35:37" x14ac:dyDescent="0.3">
      <c r="AI7259" s="32">
        <f t="shared" si="151"/>
        <v>45594.333333315735</v>
      </c>
      <c r="AJ7259" s="33">
        <v>152.5</v>
      </c>
      <c r="AK7259" s="33">
        <f>MIN(CalcoliFV!$AN$7,CalcoliFV!$AO$7+MAX(0,180-AJ7259)+4)</f>
        <v>101.5</v>
      </c>
    </row>
    <row r="7260" spans="35:37" x14ac:dyDescent="0.3">
      <c r="AI7260" s="32">
        <f t="shared" si="151"/>
        <v>45594.374999982399</v>
      </c>
      <c r="AJ7260" s="33">
        <v>153.70477</v>
      </c>
      <c r="AK7260" s="33">
        <f>MIN(CalcoliFV!$AN$7,CalcoliFV!$AO$7+MAX(0,180-AJ7260)+4)</f>
        <v>100.29523</v>
      </c>
    </row>
    <row r="7261" spans="35:37" x14ac:dyDescent="0.3">
      <c r="AI7261" s="32">
        <f t="shared" si="151"/>
        <v>45594.416666649064</v>
      </c>
      <c r="AJ7261" s="33">
        <v>130.60371000000001</v>
      </c>
      <c r="AK7261" s="33">
        <f>MIN(CalcoliFV!$AN$7,CalcoliFV!$AO$7+MAX(0,180-AJ7261)+4)</f>
        <v>110</v>
      </c>
    </row>
    <row r="7262" spans="35:37" x14ac:dyDescent="0.3">
      <c r="AI7262" s="32">
        <f t="shared" si="151"/>
        <v>45594.458333315728</v>
      </c>
      <c r="AJ7262" s="33">
        <v>120.34</v>
      </c>
      <c r="AK7262" s="33">
        <f>MIN(CalcoliFV!$AN$7,CalcoliFV!$AO$7+MAX(0,180-AJ7262)+4)</f>
        <v>110</v>
      </c>
    </row>
    <row r="7263" spans="35:37" x14ac:dyDescent="0.3">
      <c r="AI7263" s="32">
        <f t="shared" si="151"/>
        <v>45594.499999982392</v>
      </c>
      <c r="AJ7263" s="33">
        <v>113.65</v>
      </c>
      <c r="AK7263" s="33">
        <f>MIN(CalcoliFV!$AN$7,CalcoliFV!$AO$7+MAX(0,180-AJ7263)+4)</f>
        <v>110</v>
      </c>
    </row>
    <row r="7264" spans="35:37" x14ac:dyDescent="0.3">
      <c r="AI7264" s="32">
        <f t="shared" si="151"/>
        <v>45594.541666649056</v>
      </c>
      <c r="AJ7264" s="33">
        <v>105.89</v>
      </c>
      <c r="AK7264" s="33">
        <f>MIN(CalcoliFV!$AN$7,CalcoliFV!$AO$7+MAX(0,180-AJ7264)+4)</f>
        <v>110</v>
      </c>
    </row>
    <row r="7265" spans="35:37" x14ac:dyDescent="0.3">
      <c r="AI7265" s="32">
        <f t="shared" si="151"/>
        <v>45594.583333315721</v>
      </c>
      <c r="AJ7265" s="33">
        <v>109.26</v>
      </c>
      <c r="AK7265" s="33">
        <f>MIN(CalcoliFV!$AN$7,CalcoliFV!$AO$7+MAX(0,180-AJ7265)+4)</f>
        <v>110</v>
      </c>
    </row>
    <row r="7266" spans="35:37" x14ac:dyDescent="0.3">
      <c r="AI7266" s="32">
        <f t="shared" si="151"/>
        <v>45594.624999982385</v>
      </c>
      <c r="AJ7266" s="33">
        <v>122.3</v>
      </c>
      <c r="AK7266" s="33">
        <f>MIN(CalcoliFV!$AN$7,CalcoliFV!$AO$7+MAX(0,180-AJ7266)+4)</f>
        <v>110</v>
      </c>
    </row>
    <row r="7267" spans="35:37" x14ac:dyDescent="0.3">
      <c r="AI7267" s="32">
        <f t="shared" si="151"/>
        <v>45594.666666649049</v>
      </c>
      <c r="AJ7267" s="33">
        <v>134.78</v>
      </c>
      <c r="AK7267" s="33">
        <f>MIN(CalcoliFV!$AN$7,CalcoliFV!$AO$7+MAX(0,180-AJ7267)+4)</f>
        <v>110</v>
      </c>
    </row>
    <row r="7268" spans="35:37" x14ac:dyDescent="0.3">
      <c r="AI7268" s="32">
        <f t="shared" si="151"/>
        <v>45594.708333315713</v>
      </c>
      <c r="AJ7268" s="33">
        <v>164.46</v>
      </c>
      <c r="AK7268" s="33">
        <f>MIN(CalcoliFV!$AN$7,CalcoliFV!$AO$7+MAX(0,180-AJ7268)+4)</f>
        <v>89.539999999999992</v>
      </c>
    </row>
    <row r="7269" spans="35:37" x14ac:dyDescent="0.3">
      <c r="AI7269" s="32">
        <f t="shared" si="151"/>
        <v>45594.749999982378</v>
      </c>
      <c r="AJ7269" s="33">
        <v>160</v>
      </c>
      <c r="AK7269" s="33">
        <f>MIN(CalcoliFV!$AN$7,CalcoliFV!$AO$7+MAX(0,180-AJ7269)+4)</f>
        <v>94</v>
      </c>
    </row>
    <row r="7270" spans="35:37" x14ac:dyDescent="0.3">
      <c r="AI7270" s="32">
        <f t="shared" si="151"/>
        <v>45594.791666649042</v>
      </c>
      <c r="AJ7270" s="33">
        <v>165.92</v>
      </c>
      <c r="AK7270" s="33">
        <f>MIN(CalcoliFV!$AN$7,CalcoliFV!$AO$7+MAX(0,180-AJ7270)+4)</f>
        <v>88.080000000000013</v>
      </c>
    </row>
    <row r="7271" spans="35:37" x14ac:dyDescent="0.3">
      <c r="AI7271" s="32">
        <f t="shared" si="151"/>
        <v>45594.833333315706</v>
      </c>
      <c r="AJ7271" s="33">
        <v>179</v>
      </c>
      <c r="AK7271" s="33">
        <f>MIN(CalcoliFV!$AN$7,CalcoliFV!$AO$7+MAX(0,180-AJ7271)+4)</f>
        <v>75</v>
      </c>
    </row>
    <row r="7272" spans="35:37" x14ac:dyDescent="0.3">
      <c r="AI7272" s="32">
        <f t="shared" si="151"/>
        <v>45594.87499998237</v>
      </c>
      <c r="AJ7272" s="33">
        <v>145.85</v>
      </c>
      <c r="AK7272" s="33">
        <f>MIN(CalcoliFV!$AN$7,CalcoliFV!$AO$7+MAX(0,180-AJ7272)+4)</f>
        <v>108.15</v>
      </c>
    </row>
    <row r="7273" spans="35:37" x14ac:dyDescent="0.3">
      <c r="AI7273" s="32">
        <f t="shared" si="151"/>
        <v>45594.916666649035</v>
      </c>
      <c r="AJ7273" s="33">
        <v>126</v>
      </c>
      <c r="AK7273" s="33">
        <f>MIN(CalcoliFV!$AN$7,CalcoliFV!$AO$7+MAX(0,180-AJ7273)+4)</f>
        <v>110</v>
      </c>
    </row>
    <row r="7274" spans="35:37" x14ac:dyDescent="0.3">
      <c r="AI7274" s="32">
        <f t="shared" si="151"/>
        <v>45594.958333315699</v>
      </c>
      <c r="AJ7274" s="33">
        <v>122</v>
      </c>
      <c r="AK7274" s="33">
        <f>MIN(CalcoliFV!$AN$7,CalcoliFV!$AO$7+MAX(0,180-AJ7274)+4)</f>
        <v>110</v>
      </c>
    </row>
    <row r="7275" spans="35:37" x14ac:dyDescent="0.3">
      <c r="AI7275" s="32">
        <f t="shared" si="151"/>
        <v>45594.999999982363</v>
      </c>
      <c r="AJ7275" s="33">
        <v>115.11</v>
      </c>
      <c r="AK7275" s="33">
        <f>MIN(CalcoliFV!$AN$7,CalcoliFV!$AO$7+MAX(0,180-AJ7275)+4)</f>
        <v>110</v>
      </c>
    </row>
    <row r="7276" spans="35:37" x14ac:dyDescent="0.3">
      <c r="AI7276" s="32">
        <f t="shared" si="151"/>
        <v>45595.041666649027</v>
      </c>
      <c r="AJ7276" s="33">
        <v>123.39</v>
      </c>
      <c r="AK7276" s="33">
        <f>MIN(CalcoliFV!$AN$7,CalcoliFV!$AO$7+MAX(0,180-AJ7276)+4)</f>
        <v>110</v>
      </c>
    </row>
    <row r="7277" spans="35:37" x14ac:dyDescent="0.3">
      <c r="AI7277" s="32">
        <f t="shared" si="151"/>
        <v>45595.083333315692</v>
      </c>
      <c r="AJ7277" s="33">
        <v>125.98</v>
      </c>
      <c r="AK7277" s="33">
        <f>MIN(CalcoliFV!$AN$7,CalcoliFV!$AO$7+MAX(0,180-AJ7277)+4)</f>
        <v>110</v>
      </c>
    </row>
    <row r="7278" spans="35:37" x14ac:dyDescent="0.3">
      <c r="AI7278" s="32">
        <f t="shared" si="151"/>
        <v>45595.124999982356</v>
      </c>
      <c r="AJ7278" s="33">
        <v>115.03</v>
      </c>
      <c r="AK7278" s="33">
        <f>MIN(CalcoliFV!$AN$7,CalcoliFV!$AO$7+MAX(0,180-AJ7278)+4)</f>
        <v>110</v>
      </c>
    </row>
    <row r="7279" spans="35:37" x14ac:dyDescent="0.3">
      <c r="AI7279" s="32">
        <f t="shared" si="151"/>
        <v>45595.16666664902</v>
      </c>
      <c r="AJ7279" s="33">
        <v>113</v>
      </c>
      <c r="AK7279" s="33">
        <f>MIN(CalcoliFV!$AN$7,CalcoliFV!$AO$7+MAX(0,180-AJ7279)+4)</f>
        <v>110</v>
      </c>
    </row>
    <row r="7280" spans="35:37" x14ac:dyDescent="0.3">
      <c r="AI7280" s="32">
        <f t="shared" si="151"/>
        <v>45595.208333315684</v>
      </c>
      <c r="AJ7280" s="33">
        <v>110</v>
      </c>
      <c r="AK7280" s="33">
        <f>MIN(CalcoliFV!$AN$7,CalcoliFV!$AO$7+MAX(0,180-AJ7280)+4)</f>
        <v>110</v>
      </c>
    </row>
    <row r="7281" spans="35:37" x14ac:dyDescent="0.3">
      <c r="AI7281" s="32">
        <f t="shared" si="151"/>
        <v>45595.249999982349</v>
      </c>
      <c r="AJ7281" s="33">
        <v>119.62306</v>
      </c>
      <c r="AK7281" s="33">
        <f>MIN(CalcoliFV!$AN$7,CalcoliFV!$AO$7+MAX(0,180-AJ7281)+4)</f>
        <v>110</v>
      </c>
    </row>
    <row r="7282" spans="35:37" x14ac:dyDescent="0.3">
      <c r="AI7282" s="32">
        <f t="shared" si="151"/>
        <v>45595.291666649013</v>
      </c>
      <c r="AJ7282" s="33">
        <v>132</v>
      </c>
      <c r="AK7282" s="33">
        <f>MIN(CalcoliFV!$AN$7,CalcoliFV!$AO$7+MAX(0,180-AJ7282)+4)</f>
        <v>110</v>
      </c>
    </row>
    <row r="7283" spans="35:37" x14ac:dyDescent="0.3">
      <c r="AI7283" s="32">
        <f t="shared" si="151"/>
        <v>45595.333333315677</v>
      </c>
      <c r="AJ7283" s="33">
        <v>167.08</v>
      </c>
      <c r="AK7283" s="33">
        <f>MIN(CalcoliFV!$AN$7,CalcoliFV!$AO$7+MAX(0,180-AJ7283)+4)</f>
        <v>86.919999999999987</v>
      </c>
    </row>
    <row r="7284" spans="35:37" x14ac:dyDescent="0.3">
      <c r="AI7284" s="32">
        <f t="shared" si="151"/>
        <v>45595.374999982341</v>
      </c>
      <c r="AJ7284" s="33">
        <v>154.09</v>
      </c>
      <c r="AK7284" s="33">
        <f>MIN(CalcoliFV!$AN$7,CalcoliFV!$AO$7+MAX(0,180-AJ7284)+4)</f>
        <v>99.91</v>
      </c>
    </row>
    <row r="7285" spans="35:37" x14ac:dyDescent="0.3">
      <c r="AI7285" s="32">
        <f t="shared" si="151"/>
        <v>45595.416666649005</v>
      </c>
      <c r="AJ7285" s="33">
        <v>125.59963999999999</v>
      </c>
      <c r="AK7285" s="33">
        <f>MIN(CalcoliFV!$AN$7,CalcoliFV!$AO$7+MAX(0,180-AJ7285)+4)</f>
        <v>110</v>
      </c>
    </row>
    <row r="7286" spans="35:37" x14ac:dyDescent="0.3">
      <c r="AI7286" s="32">
        <f t="shared" si="151"/>
        <v>45595.45833331567</v>
      </c>
      <c r="AJ7286" s="33">
        <v>116.87</v>
      </c>
      <c r="AK7286" s="33">
        <f>MIN(CalcoliFV!$AN$7,CalcoliFV!$AO$7+MAX(0,180-AJ7286)+4)</f>
        <v>110</v>
      </c>
    </row>
    <row r="7287" spans="35:37" x14ac:dyDescent="0.3">
      <c r="AI7287" s="32">
        <f t="shared" si="151"/>
        <v>45595.499999982334</v>
      </c>
      <c r="AJ7287" s="33">
        <v>110.64</v>
      </c>
      <c r="AK7287" s="33">
        <f>MIN(CalcoliFV!$AN$7,CalcoliFV!$AO$7+MAX(0,180-AJ7287)+4)</f>
        <v>110</v>
      </c>
    </row>
    <row r="7288" spans="35:37" x14ac:dyDescent="0.3">
      <c r="AI7288" s="32">
        <f t="shared" si="151"/>
        <v>45595.541666648998</v>
      </c>
      <c r="AJ7288" s="33">
        <v>102.71</v>
      </c>
      <c r="AK7288" s="33">
        <f>MIN(CalcoliFV!$AN$7,CalcoliFV!$AO$7+MAX(0,180-AJ7288)+4)</f>
        <v>110</v>
      </c>
    </row>
    <row r="7289" spans="35:37" x14ac:dyDescent="0.3">
      <c r="AI7289" s="32">
        <f t="shared" si="151"/>
        <v>45595.583333315662</v>
      </c>
      <c r="AJ7289" s="33">
        <v>106.7</v>
      </c>
      <c r="AK7289" s="33">
        <f>MIN(CalcoliFV!$AN$7,CalcoliFV!$AO$7+MAX(0,180-AJ7289)+4)</f>
        <v>110</v>
      </c>
    </row>
    <row r="7290" spans="35:37" x14ac:dyDescent="0.3">
      <c r="AI7290" s="32">
        <f t="shared" si="151"/>
        <v>45595.624999982327</v>
      </c>
      <c r="AJ7290" s="33">
        <v>113.27452</v>
      </c>
      <c r="AK7290" s="33">
        <f>MIN(CalcoliFV!$AN$7,CalcoliFV!$AO$7+MAX(0,180-AJ7290)+4)</f>
        <v>110</v>
      </c>
    </row>
    <row r="7291" spans="35:37" x14ac:dyDescent="0.3">
      <c r="AI7291" s="32">
        <f t="shared" si="151"/>
        <v>45595.666666648991</v>
      </c>
      <c r="AJ7291" s="33">
        <v>127.57</v>
      </c>
      <c r="AK7291" s="33">
        <f>MIN(CalcoliFV!$AN$7,CalcoliFV!$AO$7+MAX(0,180-AJ7291)+4)</f>
        <v>110</v>
      </c>
    </row>
    <row r="7292" spans="35:37" x14ac:dyDescent="0.3">
      <c r="AI7292" s="32">
        <f t="shared" si="151"/>
        <v>45595.708333315655</v>
      </c>
      <c r="AJ7292" s="33">
        <v>162.94450000000001</v>
      </c>
      <c r="AK7292" s="33">
        <f>MIN(CalcoliFV!$AN$7,CalcoliFV!$AO$7+MAX(0,180-AJ7292)+4)</f>
        <v>91.055499999999995</v>
      </c>
    </row>
    <row r="7293" spans="35:37" x14ac:dyDescent="0.3">
      <c r="AI7293" s="32">
        <f t="shared" si="151"/>
        <v>45595.749999982319</v>
      </c>
      <c r="AJ7293" s="33">
        <v>160</v>
      </c>
      <c r="AK7293" s="33">
        <f>MIN(CalcoliFV!$AN$7,CalcoliFV!$AO$7+MAX(0,180-AJ7293)+4)</f>
        <v>94</v>
      </c>
    </row>
    <row r="7294" spans="35:37" x14ac:dyDescent="0.3">
      <c r="AI7294" s="32">
        <f t="shared" si="151"/>
        <v>45595.791666648984</v>
      </c>
      <c r="AJ7294" s="33">
        <v>184.65</v>
      </c>
      <c r="AK7294" s="33">
        <f>MIN(CalcoliFV!$AN$7,CalcoliFV!$AO$7+MAX(0,180-AJ7294)+4)</f>
        <v>74</v>
      </c>
    </row>
    <row r="7295" spans="35:37" x14ac:dyDescent="0.3">
      <c r="AI7295" s="32">
        <f t="shared" si="151"/>
        <v>45595.833333315648</v>
      </c>
      <c r="AJ7295" s="33">
        <v>188.46</v>
      </c>
      <c r="AK7295" s="33">
        <f>MIN(CalcoliFV!$AN$7,CalcoliFV!$AO$7+MAX(0,180-AJ7295)+4)</f>
        <v>74</v>
      </c>
    </row>
    <row r="7296" spans="35:37" x14ac:dyDescent="0.3">
      <c r="AI7296" s="32">
        <f t="shared" si="151"/>
        <v>45595.874999982312</v>
      </c>
      <c r="AJ7296" s="33">
        <v>141.87</v>
      </c>
      <c r="AK7296" s="33">
        <f>MIN(CalcoliFV!$AN$7,CalcoliFV!$AO$7+MAX(0,180-AJ7296)+4)</f>
        <v>110</v>
      </c>
    </row>
    <row r="7297" spans="35:37" x14ac:dyDescent="0.3">
      <c r="AI7297" s="32">
        <f t="shared" si="151"/>
        <v>45595.916666648976</v>
      </c>
      <c r="AJ7297" s="33">
        <v>127.39</v>
      </c>
      <c r="AK7297" s="33">
        <f>MIN(CalcoliFV!$AN$7,CalcoliFV!$AO$7+MAX(0,180-AJ7297)+4)</f>
        <v>110</v>
      </c>
    </row>
    <row r="7298" spans="35:37" x14ac:dyDescent="0.3">
      <c r="AI7298" s="32">
        <f t="shared" si="151"/>
        <v>45595.958333315641</v>
      </c>
      <c r="AJ7298" s="33">
        <v>126.39</v>
      </c>
      <c r="AK7298" s="33">
        <f>MIN(CalcoliFV!$AN$7,CalcoliFV!$AO$7+MAX(0,180-AJ7298)+4)</f>
        <v>110</v>
      </c>
    </row>
    <row r="7299" spans="35:37" x14ac:dyDescent="0.3">
      <c r="AI7299" s="32">
        <f t="shared" si="151"/>
        <v>45595.999999982305</v>
      </c>
      <c r="AJ7299" s="33">
        <v>122.86</v>
      </c>
      <c r="AK7299" s="33">
        <f>MIN(CalcoliFV!$AN$7,CalcoliFV!$AO$7+MAX(0,180-AJ7299)+4)</f>
        <v>110</v>
      </c>
    </row>
    <row r="7300" spans="35:37" x14ac:dyDescent="0.3">
      <c r="AI7300" s="32">
        <f t="shared" si="151"/>
        <v>45596.041666648969</v>
      </c>
      <c r="AJ7300" s="33">
        <v>105.38</v>
      </c>
      <c r="AK7300" s="33">
        <f>MIN(CalcoliFV!$AN$7,CalcoliFV!$AO$7+MAX(0,180-AJ7300)+4)</f>
        <v>110</v>
      </c>
    </row>
    <row r="7301" spans="35:37" x14ac:dyDescent="0.3">
      <c r="AI7301" s="32">
        <f t="shared" ref="AI7301:AI7364" si="152">AI7300+1/24</f>
        <v>45596.083333315633</v>
      </c>
      <c r="AJ7301" s="33">
        <v>100</v>
      </c>
      <c r="AK7301" s="33">
        <f>MIN(CalcoliFV!$AN$7,CalcoliFV!$AO$7+MAX(0,180-AJ7301)+4)</f>
        <v>110</v>
      </c>
    </row>
    <row r="7302" spans="35:37" x14ac:dyDescent="0.3">
      <c r="AI7302" s="32">
        <f t="shared" si="152"/>
        <v>45596.124999982298</v>
      </c>
      <c r="AJ7302" s="33">
        <v>99.63</v>
      </c>
      <c r="AK7302" s="33">
        <f>MIN(CalcoliFV!$AN$7,CalcoliFV!$AO$7+MAX(0,180-AJ7302)+4)</f>
        <v>110</v>
      </c>
    </row>
    <row r="7303" spans="35:37" x14ac:dyDescent="0.3">
      <c r="AI7303" s="32">
        <f t="shared" si="152"/>
        <v>45596.166666648962</v>
      </c>
      <c r="AJ7303" s="33">
        <v>96.91</v>
      </c>
      <c r="AK7303" s="33">
        <f>MIN(CalcoliFV!$AN$7,CalcoliFV!$AO$7+MAX(0,180-AJ7303)+4)</f>
        <v>110</v>
      </c>
    </row>
    <row r="7304" spans="35:37" x14ac:dyDescent="0.3">
      <c r="AI7304" s="32">
        <f t="shared" si="152"/>
        <v>45596.208333315626</v>
      </c>
      <c r="AJ7304" s="33">
        <v>99.35</v>
      </c>
      <c r="AK7304" s="33">
        <f>MIN(CalcoliFV!$AN$7,CalcoliFV!$AO$7+MAX(0,180-AJ7304)+4)</f>
        <v>110</v>
      </c>
    </row>
    <row r="7305" spans="35:37" x14ac:dyDescent="0.3">
      <c r="AI7305" s="32">
        <f t="shared" si="152"/>
        <v>45596.24999998229</v>
      </c>
      <c r="AJ7305" s="33">
        <v>103.34083</v>
      </c>
      <c r="AK7305" s="33">
        <f>MIN(CalcoliFV!$AN$7,CalcoliFV!$AO$7+MAX(0,180-AJ7305)+4)</f>
        <v>110</v>
      </c>
    </row>
    <row r="7306" spans="35:37" x14ac:dyDescent="0.3">
      <c r="AI7306" s="32">
        <f t="shared" si="152"/>
        <v>45596.291666648955</v>
      </c>
      <c r="AJ7306" s="33">
        <v>122.57890999999999</v>
      </c>
      <c r="AK7306" s="33">
        <f>MIN(CalcoliFV!$AN$7,CalcoliFV!$AO$7+MAX(0,180-AJ7306)+4)</f>
        <v>110</v>
      </c>
    </row>
    <row r="7307" spans="35:37" x14ac:dyDescent="0.3">
      <c r="AI7307" s="32">
        <f t="shared" si="152"/>
        <v>45596.333333315619</v>
      </c>
      <c r="AJ7307" s="33">
        <v>133.43</v>
      </c>
      <c r="AK7307" s="33">
        <f>MIN(CalcoliFV!$AN$7,CalcoliFV!$AO$7+MAX(0,180-AJ7307)+4)</f>
        <v>110</v>
      </c>
    </row>
    <row r="7308" spans="35:37" x14ac:dyDescent="0.3">
      <c r="AI7308" s="32">
        <f t="shared" si="152"/>
        <v>45596.374999982283</v>
      </c>
      <c r="AJ7308" s="33">
        <v>134.09</v>
      </c>
      <c r="AK7308" s="33">
        <f>MIN(CalcoliFV!$AN$7,CalcoliFV!$AO$7+MAX(0,180-AJ7308)+4)</f>
        <v>110</v>
      </c>
    </row>
    <row r="7309" spans="35:37" x14ac:dyDescent="0.3">
      <c r="AI7309" s="32">
        <f t="shared" si="152"/>
        <v>45596.416666648947</v>
      </c>
      <c r="AJ7309" s="33">
        <v>114.13</v>
      </c>
      <c r="AK7309" s="33">
        <f>MIN(CalcoliFV!$AN$7,CalcoliFV!$AO$7+MAX(0,180-AJ7309)+4)</f>
        <v>110</v>
      </c>
    </row>
    <row r="7310" spans="35:37" x14ac:dyDescent="0.3">
      <c r="AI7310" s="32">
        <f t="shared" si="152"/>
        <v>45596.458333315612</v>
      </c>
      <c r="AJ7310" s="33">
        <v>105.7</v>
      </c>
      <c r="AK7310" s="33">
        <f>MIN(CalcoliFV!$AN$7,CalcoliFV!$AO$7+MAX(0,180-AJ7310)+4)</f>
        <v>110</v>
      </c>
    </row>
    <row r="7311" spans="35:37" x14ac:dyDescent="0.3">
      <c r="AI7311" s="32">
        <f t="shared" si="152"/>
        <v>45596.499999982276</v>
      </c>
      <c r="AJ7311" s="33">
        <v>98.695909999999998</v>
      </c>
      <c r="AK7311" s="33">
        <f>MIN(CalcoliFV!$AN$7,CalcoliFV!$AO$7+MAX(0,180-AJ7311)+4)</f>
        <v>110</v>
      </c>
    </row>
    <row r="7312" spans="35:37" x14ac:dyDescent="0.3">
      <c r="AI7312" s="32">
        <f t="shared" si="152"/>
        <v>45596.54166664894</v>
      </c>
      <c r="AJ7312" s="33">
        <v>88.91</v>
      </c>
      <c r="AK7312" s="33">
        <f>MIN(CalcoliFV!$AN$7,CalcoliFV!$AO$7+MAX(0,180-AJ7312)+4)</f>
        <v>110</v>
      </c>
    </row>
    <row r="7313" spans="35:37" x14ac:dyDescent="0.3">
      <c r="AI7313" s="32">
        <f t="shared" si="152"/>
        <v>45596.583333315604</v>
      </c>
      <c r="AJ7313" s="33">
        <v>93.086039999999997</v>
      </c>
      <c r="AK7313" s="33">
        <f>MIN(CalcoliFV!$AN$7,CalcoliFV!$AO$7+MAX(0,180-AJ7313)+4)</f>
        <v>110</v>
      </c>
    </row>
    <row r="7314" spans="35:37" x14ac:dyDescent="0.3">
      <c r="AI7314" s="32">
        <f t="shared" si="152"/>
        <v>45596.624999982268</v>
      </c>
      <c r="AJ7314" s="33">
        <v>100.55427</v>
      </c>
      <c r="AK7314" s="33">
        <f>MIN(CalcoliFV!$AN$7,CalcoliFV!$AO$7+MAX(0,180-AJ7314)+4)</f>
        <v>110</v>
      </c>
    </row>
    <row r="7315" spans="35:37" x14ac:dyDescent="0.3">
      <c r="AI7315" s="32">
        <f t="shared" si="152"/>
        <v>45596.666666648933</v>
      </c>
      <c r="AJ7315" s="33">
        <v>115</v>
      </c>
      <c r="AK7315" s="33">
        <f>MIN(CalcoliFV!$AN$7,CalcoliFV!$AO$7+MAX(0,180-AJ7315)+4)</f>
        <v>110</v>
      </c>
    </row>
    <row r="7316" spans="35:37" x14ac:dyDescent="0.3">
      <c r="AI7316" s="32">
        <f t="shared" si="152"/>
        <v>45596.708333315597</v>
      </c>
      <c r="AJ7316" s="33">
        <v>141.13999999999999</v>
      </c>
      <c r="AK7316" s="33">
        <f>MIN(CalcoliFV!$AN$7,CalcoliFV!$AO$7+MAX(0,180-AJ7316)+4)</f>
        <v>110</v>
      </c>
    </row>
    <row r="7317" spans="35:37" x14ac:dyDescent="0.3">
      <c r="AI7317" s="32">
        <f t="shared" si="152"/>
        <v>45596.749999982261</v>
      </c>
      <c r="AJ7317" s="33">
        <v>140</v>
      </c>
      <c r="AK7317" s="33">
        <f>MIN(CalcoliFV!$AN$7,CalcoliFV!$AO$7+MAX(0,180-AJ7317)+4)</f>
        <v>110</v>
      </c>
    </row>
    <row r="7318" spans="35:37" x14ac:dyDescent="0.3">
      <c r="AI7318" s="32">
        <f t="shared" si="152"/>
        <v>45596.791666648925</v>
      </c>
      <c r="AJ7318" s="33">
        <v>145.34</v>
      </c>
      <c r="AK7318" s="33">
        <f>MIN(CalcoliFV!$AN$7,CalcoliFV!$AO$7+MAX(0,180-AJ7318)+4)</f>
        <v>108.66</v>
      </c>
    </row>
    <row r="7319" spans="35:37" x14ac:dyDescent="0.3">
      <c r="AI7319" s="32">
        <f t="shared" si="152"/>
        <v>45596.83333331559</v>
      </c>
      <c r="AJ7319" s="33">
        <v>154.09</v>
      </c>
      <c r="AK7319" s="33">
        <f>MIN(CalcoliFV!$AN$7,CalcoliFV!$AO$7+MAX(0,180-AJ7319)+4)</f>
        <v>99.91</v>
      </c>
    </row>
    <row r="7320" spans="35:37" x14ac:dyDescent="0.3">
      <c r="AI7320" s="32">
        <f t="shared" si="152"/>
        <v>45596.874999982254</v>
      </c>
      <c r="AJ7320" s="33">
        <v>129.51414</v>
      </c>
      <c r="AK7320" s="33">
        <f>MIN(CalcoliFV!$AN$7,CalcoliFV!$AO$7+MAX(0,180-AJ7320)+4)</f>
        <v>110</v>
      </c>
    </row>
    <row r="7321" spans="35:37" x14ac:dyDescent="0.3">
      <c r="AI7321" s="32">
        <f t="shared" si="152"/>
        <v>45596.916666648918</v>
      </c>
      <c r="AJ7321" s="33">
        <v>120</v>
      </c>
      <c r="AK7321" s="33">
        <f>MIN(CalcoliFV!$AN$7,CalcoliFV!$AO$7+MAX(0,180-AJ7321)+4)</f>
        <v>110</v>
      </c>
    </row>
    <row r="7322" spans="35:37" x14ac:dyDescent="0.3">
      <c r="AI7322" s="32">
        <f t="shared" si="152"/>
        <v>45596.958333315582</v>
      </c>
      <c r="AJ7322" s="33">
        <v>112</v>
      </c>
      <c r="AK7322" s="33">
        <f>MIN(CalcoliFV!$AN$7,CalcoliFV!$AO$7+MAX(0,180-AJ7322)+4)</f>
        <v>110</v>
      </c>
    </row>
    <row r="7323" spans="35:37" x14ac:dyDescent="0.3">
      <c r="AI7323" s="32">
        <f t="shared" si="152"/>
        <v>45596.999999982247</v>
      </c>
      <c r="AJ7323" s="33">
        <v>103</v>
      </c>
      <c r="AK7323" s="33">
        <f>MIN(CalcoliFV!$AN$7,CalcoliFV!$AO$7+MAX(0,180-AJ7323)+4)</f>
        <v>110</v>
      </c>
    </row>
    <row r="7324" spans="35:37" x14ac:dyDescent="0.3">
      <c r="AI7324" s="32">
        <f t="shared" si="152"/>
        <v>45597.041666648911</v>
      </c>
      <c r="AJ7324" s="33">
        <v>99.085700000000003</v>
      </c>
      <c r="AK7324" s="33">
        <f>MIN(CalcoliFV!$AN$7,CalcoliFV!$AO$7+MAX(0,180-AJ7324)+4)</f>
        <v>110</v>
      </c>
    </row>
    <row r="7325" spans="35:37" x14ac:dyDescent="0.3">
      <c r="AI7325" s="32">
        <f t="shared" si="152"/>
        <v>45597.083333315575</v>
      </c>
      <c r="AJ7325" s="33">
        <v>97.23</v>
      </c>
      <c r="AK7325" s="33">
        <f>MIN(CalcoliFV!$AN$7,CalcoliFV!$AO$7+MAX(0,180-AJ7325)+4)</f>
        <v>110</v>
      </c>
    </row>
    <row r="7326" spans="35:37" x14ac:dyDescent="0.3">
      <c r="AI7326" s="32">
        <f t="shared" si="152"/>
        <v>45597.124999982239</v>
      </c>
      <c r="AJ7326" s="33">
        <v>99.89</v>
      </c>
      <c r="AK7326" s="33">
        <f>MIN(CalcoliFV!$AN$7,CalcoliFV!$AO$7+MAX(0,180-AJ7326)+4)</f>
        <v>110</v>
      </c>
    </row>
    <row r="7327" spans="35:37" x14ac:dyDescent="0.3">
      <c r="AI7327" s="32">
        <f t="shared" si="152"/>
        <v>45597.166666648904</v>
      </c>
      <c r="AJ7327" s="33">
        <v>102</v>
      </c>
      <c r="AK7327" s="33">
        <f>MIN(CalcoliFV!$AN$7,CalcoliFV!$AO$7+MAX(0,180-AJ7327)+4)</f>
        <v>110</v>
      </c>
    </row>
    <row r="7328" spans="35:37" x14ac:dyDescent="0.3">
      <c r="AI7328" s="32">
        <f t="shared" si="152"/>
        <v>45597.208333315568</v>
      </c>
      <c r="AJ7328" s="33">
        <v>98.904750000000007</v>
      </c>
      <c r="AK7328" s="33">
        <f>MIN(CalcoliFV!$AN$7,CalcoliFV!$AO$7+MAX(0,180-AJ7328)+4)</f>
        <v>110</v>
      </c>
    </row>
    <row r="7329" spans="35:37" x14ac:dyDescent="0.3">
      <c r="AI7329" s="32">
        <f t="shared" si="152"/>
        <v>45597.249999982232</v>
      </c>
      <c r="AJ7329" s="33">
        <v>96.25873</v>
      </c>
      <c r="AK7329" s="33">
        <f>MIN(CalcoliFV!$AN$7,CalcoliFV!$AO$7+MAX(0,180-AJ7329)+4)</f>
        <v>110</v>
      </c>
    </row>
    <row r="7330" spans="35:37" x14ac:dyDescent="0.3">
      <c r="AI7330" s="32">
        <f t="shared" si="152"/>
        <v>45597.291666648896</v>
      </c>
      <c r="AJ7330" s="33">
        <v>95.71</v>
      </c>
      <c r="AK7330" s="33">
        <f>MIN(CalcoliFV!$AN$7,CalcoliFV!$AO$7+MAX(0,180-AJ7330)+4)</f>
        <v>110</v>
      </c>
    </row>
    <row r="7331" spans="35:37" x14ac:dyDescent="0.3">
      <c r="AI7331" s="32">
        <f t="shared" si="152"/>
        <v>45597.333333315561</v>
      </c>
      <c r="AJ7331" s="33">
        <v>101.52</v>
      </c>
      <c r="AK7331" s="33">
        <f>MIN(CalcoliFV!$AN$7,CalcoliFV!$AO$7+MAX(0,180-AJ7331)+4)</f>
        <v>110</v>
      </c>
    </row>
    <row r="7332" spans="35:37" x14ac:dyDescent="0.3">
      <c r="AI7332" s="32">
        <f t="shared" si="152"/>
        <v>45597.374999982225</v>
      </c>
      <c r="AJ7332" s="33">
        <v>101.91</v>
      </c>
      <c r="AK7332" s="33">
        <f>MIN(CalcoliFV!$AN$7,CalcoliFV!$AO$7+MAX(0,180-AJ7332)+4)</f>
        <v>110</v>
      </c>
    </row>
    <row r="7333" spans="35:37" x14ac:dyDescent="0.3">
      <c r="AI7333" s="32">
        <f t="shared" si="152"/>
        <v>45597.416666648889</v>
      </c>
      <c r="AJ7333" s="33">
        <v>95.43</v>
      </c>
      <c r="AK7333" s="33">
        <f>MIN(CalcoliFV!$AN$7,CalcoliFV!$AO$7+MAX(0,180-AJ7333)+4)</f>
        <v>110</v>
      </c>
    </row>
    <row r="7334" spans="35:37" x14ac:dyDescent="0.3">
      <c r="AI7334" s="32">
        <f t="shared" si="152"/>
        <v>45597.458333315553</v>
      </c>
      <c r="AJ7334" s="33">
        <v>91.22</v>
      </c>
      <c r="AK7334" s="33">
        <f>MIN(CalcoliFV!$AN$7,CalcoliFV!$AO$7+MAX(0,180-AJ7334)+4)</f>
        <v>110</v>
      </c>
    </row>
    <row r="7335" spans="35:37" x14ac:dyDescent="0.3">
      <c r="AI7335" s="32">
        <f t="shared" si="152"/>
        <v>45597.499999982218</v>
      </c>
      <c r="AJ7335" s="33">
        <v>91.25</v>
      </c>
      <c r="AK7335" s="33">
        <f>MIN(CalcoliFV!$AN$7,CalcoliFV!$AO$7+MAX(0,180-AJ7335)+4)</f>
        <v>110</v>
      </c>
    </row>
    <row r="7336" spans="35:37" x14ac:dyDescent="0.3">
      <c r="AI7336" s="32">
        <f t="shared" si="152"/>
        <v>45597.541666648882</v>
      </c>
      <c r="AJ7336" s="33">
        <v>91.29</v>
      </c>
      <c r="AK7336" s="33">
        <f>MIN(CalcoliFV!$AN$7,CalcoliFV!$AO$7+MAX(0,180-AJ7336)+4)</f>
        <v>110</v>
      </c>
    </row>
    <row r="7337" spans="35:37" x14ac:dyDescent="0.3">
      <c r="AI7337" s="32">
        <f t="shared" si="152"/>
        <v>45597.583333315546</v>
      </c>
      <c r="AJ7337" s="33">
        <v>92.12</v>
      </c>
      <c r="AK7337" s="33">
        <f>MIN(CalcoliFV!$AN$7,CalcoliFV!$AO$7+MAX(0,180-AJ7337)+4)</f>
        <v>110</v>
      </c>
    </row>
    <row r="7338" spans="35:37" x14ac:dyDescent="0.3">
      <c r="AI7338" s="32">
        <f t="shared" si="152"/>
        <v>45597.62499998221</v>
      </c>
      <c r="AJ7338" s="33">
        <v>100.02</v>
      </c>
      <c r="AK7338" s="33">
        <f>MIN(CalcoliFV!$AN$7,CalcoliFV!$AO$7+MAX(0,180-AJ7338)+4)</f>
        <v>110</v>
      </c>
    </row>
    <row r="7339" spans="35:37" x14ac:dyDescent="0.3">
      <c r="AI7339" s="32">
        <f t="shared" si="152"/>
        <v>45597.666666648875</v>
      </c>
      <c r="AJ7339" s="33">
        <v>107.57</v>
      </c>
      <c r="AK7339" s="33">
        <f>MIN(CalcoliFV!$AN$7,CalcoliFV!$AO$7+MAX(0,180-AJ7339)+4)</f>
        <v>110</v>
      </c>
    </row>
    <row r="7340" spans="35:37" x14ac:dyDescent="0.3">
      <c r="AI7340" s="32">
        <f t="shared" si="152"/>
        <v>45597.708333315539</v>
      </c>
      <c r="AJ7340" s="33">
        <v>128.72</v>
      </c>
      <c r="AK7340" s="33">
        <f>MIN(CalcoliFV!$AN$7,CalcoliFV!$AO$7+MAX(0,180-AJ7340)+4)</f>
        <v>110</v>
      </c>
    </row>
    <row r="7341" spans="35:37" x14ac:dyDescent="0.3">
      <c r="AI7341" s="32">
        <f t="shared" si="152"/>
        <v>45597.749999982203</v>
      </c>
      <c r="AJ7341" s="33">
        <v>132.82</v>
      </c>
      <c r="AK7341" s="33">
        <f>MIN(CalcoliFV!$AN$7,CalcoliFV!$AO$7+MAX(0,180-AJ7341)+4)</f>
        <v>110</v>
      </c>
    </row>
    <row r="7342" spans="35:37" x14ac:dyDescent="0.3">
      <c r="AI7342" s="32">
        <f t="shared" si="152"/>
        <v>45597.791666648867</v>
      </c>
      <c r="AJ7342" s="33">
        <v>138.94999999999999</v>
      </c>
      <c r="AK7342" s="33">
        <f>MIN(CalcoliFV!$AN$7,CalcoliFV!$AO$7+MAX(0,180-AJ7342)+4)</f>
        <v>110</v>
      </c>
    </row>
    <row r="7343" spans="35:37" x14ac:dyDescent="0.3">
      <c r="AI7343" s="32">
        <f t="shared" si="152"/>
        <v>45597.833333315531</v>
      </c>
      <c r="AJ7343" s="33">
        <v>140</v>
      </c>
      <c r="AK7343" s="33">
        <f>MIN(CalcoliFV!$AN$7,CalcoliFV!$AO$7+MAX(0,180-AJ7343)+4)</f>
        <v>110</v>
      </c>
    </row>
    <row r="7344" spans="35:37" x14ac:dyDescent="0.3">
      <c r="AI7344" s="32">
        <f t="shared" si="152"/>
        <v>45597.874999982196</v>
      </c>
      <c r="AJ7344" s="33">
        <v>115.45473</v>
      </c>
      <c r="AK7344" s="33">
        <f>MIN(CalcoliFV!$AN$7,CalcoliFV!$AO$7+MAX(0,180-AJ7344)+4)</f>
        <v>110</v>
      </c>
    </row>
    <row r="7345" spans="35:37" x14ac:dyDescent="0.3">
      <c r="AI7345" s="32">
        <f t="shared" si="152"/>
        <v>45597.91666664886</v>
      </c>
      <c r="AJ7345" s="33">
        <v>113</v>
      </c>
      <c r="AK7345" s="33">
        <f>MIN(CalcoliFV!$AN$7,CalcoliFV!$AO$7+MAX(0,180-AJ7345)+4)</f>
        <v>110</v>
      </c>
    </row>
    <row r="7346" spans="35:37" x14ac:dyDescent="0.3">
      <c r="AI7346" s="32">
        <f t="shared" si="152"/>
        <v>45597.958333315524</v>
      </c>
      <c r="AJ7346" s="33">
        <v>105.52</v>
      </c>
      <c r="AK7346" s="33">
        <f>MIN(CalcoliFV!$AN$7,CalcoliFV!$AO$7+MAX(0,180-AJ7346)+4)</f>
        <v>110</v>
      </c>
    </row>
    <row r="7347" spans="35:37" x14ac:dyDescent="0.3">
      <c r="AI7347" s="32">
        <f t="shared" si="152"/>
        <v>45597.999999982188</v>
      </c>
      <c r="AJ7347" s="33">
        <v>99.63</v>
      </c>
      <c r="AK7347" s="33">
        <f>MIN(CalcoliFV!$AN$7,CalcoliFV!$AO$7+MAX(0,180-AJ7347)+4)</f>
        <v>110</v>
      </c>
    </row>
    <row r="7348" spans="35:37" x14ac:dyDescent="0.3">
      <c r="AI7348" s="32">
        <f t="shared" si="152"/>
        <v>45598.041666648853</v>
      </c>
      <c r="AJ7348" s="33">
        <v>108.12</v>
      </c>
      <c r="AK7348" s="33">
        <f>MIN(CalcoliFV!$AN$7,CalcoliFV!$AO$7+MAX(0,180-AJ7348)+4)</f>
        <v>110</v>
      </c>
    </row>
    <row r="7349" spans="35:37" x14ac:dyDescent="0.3">
      <c r="AI7349" s="32">
        <f t="shared" si="152"/>
        <v>45598.083333315517</v>
      </c>
      <c r="AJ7349" s="33">
        <v>109.25</v>
      </c>
      <c r="AK7349" s="33">
        <f>MIN(CalcoliFV!$AN$7,CalcoliFV!$AO$7+MAX(0,180-AJ7349)+4)</f>
        <v>110</v>
      </c>
    </row>
    <row r="7350" spans="35:37" x14ac:dyDescent="0.3">
      <c r="AI7350" s="32">
        <f t="shared" si="152"/>
        <v>45598.124999982181</v>
      </c>
      <c r="AJ7350" s="33">
        <v>106.43</v>
      </c>
      <c r="AK7350" s="33">
        <f>MIN(CalcoliFV!$AN$7,CalcoliFV!$AO$7+MAX(0,180-AJ7350)+4)</f>
        <v>110</v>
      </c>
    </row>
    <row r="7351" spans="35:37" x14ac:dyDescent="0.3">
      <c r="AI7351" s="32">
        <f t="shared" si="152"/>
        <v>45598.166666648845</v>
      </c>
      <c r="AJ7351" s="33">
        <v>102.64</v>
      </c>
      <c r="AK7351" s="33">
        <f>MIN(CalcoliFV!$AN$7,CalcoliFV!$AO$7+MAX(0,180-AJ7351)+4)</f>
        <v>110</v>
      </c>
    </row>
    <row r="7352" spans="35:37" x14ac:dyDescent="0.3">
      <c r="AI7352" s="32">
        <f t="shared" si="152"/>
        <v>45598.20833331551</v>
      </c>
      <c r="AJ7352" s="33">
        <v>105.1</v>
      </c>
      <c r="AK7352" s="33">
        <f>MIN(CalcoliFV!$AN$7,CalcoliFV!$AO$7+MAX(0,180-AJ7352)+4)</f>
        <v>110</v>
      </c>
    </row>
    <row r="7353" spans="35:37" x14ac:dyDescent="0.3">
      <c r="AI7353" s="32">
        <f t="shared" si="152"/>
        <v>45598.249999982174</v>
      </c>
      <c r="AJ7353" s="33">
        <v>100.7</v>
      </c>
      <c r="AK7353" s="33">
        <f>MIN(CalcoliFV!$AN$7,CalcoliFV!$AO$7+MAX(0,180-AJ7353)+4)</f>
        <v>110</v>
      </c>
    </row>
    <row r="7354" spans="35:37" x14ac:dyDescent="0.3">
      <c r="AI7354" s="32">
        <f t="shared" si="152"/>
        <v>45598.291666648838</v>
      </c>
      <c r="AJ7354" s="33">
        <v>105.85</v>
      </c>
      <c r="AK7354" s="33">
        <f>MIN(CalcoliFV!$AN$7,CalcoliFV!$AO$7+MAX(0,180-AJ7354)+4)</f>
        <v>110</v>
      </c>
    </row>
    <row r="7355" spans="35:37" x14ac:dyDescent="0.3">
      <c r="AI7355" s="32">
        <f t="shared" si="152"/>
        <v>45598.333333315502</v>
      </c>
      <c r="AJ7355" s="33">
        <v>115.03</v>
      </c>
      <c r="AK7355" s="33">
        <f>MIN(CalcoliFV!$AN$7,CalcoliFV!$AO$7+MAX(0,180-AJ7355)+4)</f>
        <v>110</v>
      </c>
    </row>
    <row r="7356" spans="35:37" x14ac:dyDescent="0.3">
      <c r="AI7356" s="32">
        <f t="shared" si="152"/>
        <v>45598.374999982167</v>
      </c>
      <c r="AJ7356" s="33">
        <v>115.22</v>
      </c>
      <c r="AK7356" s="33">
        <f>MIN(CalcoliFV!$AN$7,CalcoliFV!$AO$7+MAX(0,180-AJ7356)+4)</f>
        <v>110</v>
      </c>
    </row>
    <row r="7357" spans="35:37" x14ac:dyDescent="0.3">
      <c r="AI7357" s="32">
        <f t="shared" si="152"/>
        <v>45598.416666648831</v>
      </c>
      <c r="AJ7357" s="33">
        <v>115</v>
      </c>
      <c r="AK7357" s="33">
        <f>MIN(CalcoliFV!$AN$7,CalcoliFV!$AO$7+MAX(0,180-AJ7357)+4)</f>
        <v>110</v>
      </c>
    </row>
    <row r="7358" spans="35:37" x14ac:dyDescent="0.3">
      <c r="AI7358" s="32">
        <f t="shared" si="152"/>
        <v>45598.458333315495</v>
      </c>
      <c r="AJ7358" s="33">
        <v>106.43</v>
      </c>
      <c r="AK7358" s="33">
        <f>MIN(CalcoliFV!$AN$7,CalcoliFV!$AO$7+MAX(0,180-AJ7358)+4)</f>
        <v>110</v>
      </c>
    </row>
    <row r="7359" spans="35:37" x14ac:dyDescent="0.3">
      <c r="AI7359" s="32">
        <f t="shared" si="152"/>
        <v>45598.499999982159</v>
      </c>
      <c r="AJ7359" s="33">
        <v>103.08</v>
      </c>
      <c r="AK7359" s="33">
        <f>MIN(CalcoliFV!$AN$7,CalcoliFV!$AO$7+MAX(0,180-AJ7359)+4)</f>
        <v>110</v>
      </c>
    </row>
    <row r="7360" spans="35:37" x14ac:dyDescent="0.3">
      <c r="AI7360" s="32">
        <f t="shared" si="152"/>
        <v>45598.541666648824</v>
      </c>
      <c r="AJ7360" s="33">
        <v>101.46</v>
      </c>
      <c r="AK7360" s="33">
        <f>MIN(CalcoliFV!$AN$7,CalcoliFV!$AO$7+MAX(0,180-AJ7360)+4)</f>
        <v>110</v>
      </c>
    </row>
    <row r="7361" spans="35:37" x14ac:dyDescent="0.3">
      <c r="AI7361" s="32">
        <f t="shared" si="152"/>
        <v>45598.583333315488</v>
      </c>
      <c r="AJ7361" s="33">
        <v>101.91297</v>
      </c>
      <c r="AK7361" s="33">
        <f>MIN(CalcoliFV!$AN$7,CalcoliFV!$AO$7+MAX(0,180-AJ7361)+4)</f>
        <v>110</v>
      </c>
    </row>
    <row r="7362" spans="35:37" x14ac:dyDescent="0.3">
      <c r="AI7362" s="32">
        <f t="shared" si="152"/>
        <v>45598.624999982152</v>
      </c>
      <c r="AJ7362" s="33">
        <v>105.04</v>
      </c>
      <c r="AK7362" s="33">
        <f>MIN(CalcoliFV!$AN$7,CalcoliFV!$AO$7+MAX(0,180-AJ7362)+4)</f>
        <v>110</v>
      </c>
    </row>
    <row r="7363" spans="35:37" x14ac:dyDescent="0.3">
      <c r="AI7363" s="32">
        <f t="shared" si="152"/>
        <v>45598.666666648816</v>
      </c>
      <c r="AJ7363" s="33">
        <v>115</v>
      </c>
      <c r="AK7363" s="33">
        <f>MIN(CalcoliFV!$AN$7,CalcoliFV!$AO$7+MAX(0,180-AJ7363)+4)</f>
        <v>110</v>
      </c>
    </row>
    <row r="7364" spans="35:37" x14ac:dyDescent="0.3">
      <c r="AI7364" s="32">
        <f t="shared" si="152"/>
        <v>45598.708333315481</v>
      </c>
      <c r="AJ7364" s="33">
        <v>134.9</v>
      </c>
      <c r="AK7364" s="33">
        <f>MIN(CalcoliFV!$AN$7,CalcoliFV!$AO$7+MAX(0,180-AJ7364)+4)</f>
        <v>110</v>
      </c>
    </row>
    <row r="7365" spans="35:37" x14ac:dyDescent="0.3">
      <c r="AI7365" s="32">
        <f t="shared" ref="AI7365:AI7428" si="153">AI7364+1/24</f>
        <v>45598.749999982145</v>
      </c>
      <c r="AJ7365" s="33">
        <v>145.13</v>
      </c>
      <c r="AK7365" s="33">
        <f>MIN(CalcoliFV!$AN$7,CalcoliFV!$AO$7+MAX(0,180-AJ7365)+4)</f>
        <v>108.87</v>
      </c>
    </row>
    <row r="7366" spans="35:37" x14ac:dyDescent="0.3">
      <c r="AI7366" s="32">
        <f t="shared" si="153"/>
        <v>45598.791666648809</v>
      </c>
      <c r="AJ7366" s="33">
        <v>153.44999999999999</v>
      </c>
      <c r="AK7366" s="33">
        <f>MIN(CalcoliFV!$AN$7,CalcoliFV!$AO$7+MAX(0,180-AJ7366)+4)</f>
        <v>100.55000000000001</v>
      </c>
    </row>
    <row r="7367" spans="35:37" x14ac:dyDescent="0.3">
      <c r="AI7367" s="32">
        <f t="shared" si="153"/>
        <v>45598.833333315473</v>
      </c>
      <c r="AJ7367" s="33">
        <v>141.33000000000001</v>
      </c>
      <c r="AK7367" s="33">
        <f>MIN(CalcoliFV!$AN$7,CalcoliFV!$AO$7+MAX(0,180-AJ7367)+4)</f>
        <v>110</v>
      </c>
    </row>
    <row r="7368" spans="35:37" x14ac:dyDescent="0.3">
      <c r="AI7368" s="32">
        <f t="shared" si="153"/>
        <v>45598.874999982138</v>
      </c>
      <c r="AJ7368" s="33">
        <v>129.91999999999999</v>
      </c>
      <c r="AK7368" s="33">
        <f>MIN(CalcoliFV!$AN$7,CalcoliFV!$AO$7+MAX(0,180-AJ7368)+4)</f>
        <v>110</v>
      </c>
    </row>
    <row r="7369" spans="35:37" x14ac:dyDescent="0.3">
      <c r="AI7369" s="32">
        <f t="shared" si="153"/>
        <v>45598.916666648802</v>
      </c>
      <c r="AJ7369" s="33">
        <v>115</v>
      </c>
      <c r="AK7369" s="33">
        <f>MIN(CalcoliFV!$AN$7,CalcoliFV!$AO$7+MAX(0,180-AJ7369)+4)</f>
        <v>110</v>
      </c>
    </row>
    <row r="7370" spans="35:37" x14ac:dyDescent="0.3">
      <c r="AI7370" s="32">
        <f t="shared" si="153"/>
        <v>45598.958333315466</v>
      </c>
      <c r="AJ7370" s="33">
        <v>106.43</v>
      </c>
      <c r="AK7370" s="33">
        <f>MIN(CalcoliFV!$AN$7,CalcoliFV!$AO$7+MAX(0,180-AJ7370)+4)</f>
        <v>110</v>
      </c>
    </row>
    <row r="7371" spans="35:37" x14ac:dyDescent="0.3">
      <c r="AI7371" s="32">
        <f t="shared" si="153"/>
        <v>45598.99999998213</v>
      </c>
      <c r="AJ7371" s="33">
        <v>104.26</v>
      </c>
      <c r="AK7371" s="33">
        <f>MIN(CalcoliFV!$AN$7,CalcoliFV!$AO$7+MAX(0,180-AJ7371)+4)</f>
        <v>110</v>
      </c>
    </row>
    <row r="7372" spans="35:37" x14ac:dyDescent="0.3">
      <c r="AI7372" s="32">
        <f t="shared" si="153"/>
        <v>45599.041666648794</v>
      </c>
      <c r="AJ7372" s="33">
        <v>105.7</v>
      </c>
      <c r="AK7372" s="33">
        <f>MIN(CalcoliFV!$AN$7,CalcoliFV!$AO$7+MAX(0,180-AJ7372)+4)</f>
        <v>110</v>
      </c>
    </row>
    <row r="7373" spans="35:37" x14ac:dyDescent="0.3">
      <c r="AI7373" s="32">
        <f t="shared" si="153"/>
        <v>45599.083333315459</v>
      </c>
      <c r="AJ7373" s="33">
        <v>107.38</v>
      </c>
      <c r="AK7373" s="33">
        <f>MIN(CalcoliFV!$AN$7,CalcoliFV!$AO$7+MAX(0,180-AJ7373)+4)</f>
        <v>110</v>
      </c>
    </row>
    <row r="7374" spans="35:37" x14ac:dyDescent="0.3">
      <c r="AI7374" s="32">
        <f t="shared" si="153"/>
        <v>45599.124999982123</v>
      </c>
      <c r="AJ7374" s="33">
        <v>100</v>
      </c>
      <c r="AK7374" s="33">
        <f>MIN(CalcoliFV!$AN$7,CalcoliFV!$AO$7+MAX(0,180-AJ7374)+4)</f>
        <v>110</v>
      </c>
    </row>
    <row r="7375" spans="35:37" x14ac:dyDescent="0.3">
      <c r="AI7375" s="32">
        <f t="shared" si="153"/>
        <v>45599.166666648787</v>
      </c>
      <c r="AJ7375" s="33">
        <v>103.04</v>
      </c>
      <c r="AK7375" s="33">
        <f>MIN(CalcoliFV!$AN$7,CalcoliFV!$AO$7+MAX(0,180-AJ7375)+4)</f>
        <v>110</v>
      </c>
    </row>
    <row r="7376" spans="35:37" x14ac:dyDescent="0.3">
      <c r="AI7376" s="32">
        <f t="shared" si="153"/>
        <v>45599.208333315451</v>
      </c>
      <c r="AJ7376" s="33">
        <v>107.3</v>
      </c>
      <c r="AK7376" s="33">
        <f>MIN(CalcoliFV!$AN$7,CalcoliFV!$AO$7+MAX(0,180-AJ7376)+4)</f>
        <v>110</v>
      </c>
    </row>
    <row r="7377" spans="35:37" x14ac:dyDescent="0.3">
      <c r="AI7377" s="32">
        <f t="shared" si="153"/>
        <v>45599.249999982116</v>
      </c>
      <c r="AJ7377" s="33">
        <v>102.68</v>
      </c>
      <c r="AK7377" s="33">
        <f>MIN(CalcoliFV!$AN$7,CalcoliFV!$AO$7+MAX(0,180-AJ7377)+4)</f>
        <v>110</v>
      </c>
    </row>
    <row r="7378" spans="35:37" x14ac:dyDescent="0.3">
      <c r="AI7378" s="32">
        <f t="shared" si="153"/>
        <v>45599.29166664878</v>
      </c>
      <c r="AJ7378" s="33">
        <v>106.75</v>
      </c>
      <c r="AK7378" s="33">
        <f>MIN(CalcoliFV!$AN$7,CalcoliFV!$AO$7+MAX(0,180-AJ7378)+4)</f>
        <v>110</v>
      </c>
    </row>
    <row r="7379" spans="35:37" x14ac:dyDescent="0.3">
      <c r="AI7379" s="32">
        <f t="shared" si="153"/>
        <v>45599.333333315444</v>
      </c>
      <c r="AJ7379" s="33">
        <v>107.37</v>
      </c>
      <c r="AK7379" s="33">
        <f>MIN(CalcoliFV!$AN$7,CalcoliFV!$AO$7+MAX(0,180-AJ7379)+4)</f>
        <v>110</v>
      </c>
    </row>
    <row r="7380" spans="35:37" x14ac:dyDescent="0.3">
      <c r="AI7380" s="32">
        <f t="shared" si="153"/>
        <v>45599.374999982108</v>
      </c>
      <c r="AJ7380" s="33">
        <v>107</v>
      </c>
      <c r="AK7380" s="33">
        <f>MIN(CalcoliFV!$AN$7,CalcoliFV!$AO$7+MAX(0,180-AJ7380)+4)</f>
        <v>110</v>
      </c>
    </row>
    <row r="7381" spans="35:37" x14ac:dyDescent="0.3">
      <c r="AI7381" s="32">
        <f t="shared" si="153"/>
        <v>45599.416666648773</v>
      </c>
      <c r="AJ7381" s="33">
        <v>100.19</v>
      </c>
      <c r="AK7381" s="33">
        <f>MIN(CalcoliFV!$AN$7,CalcoliFV!$AO$7+MAX(0,180-AJ7381)+4)</f>
        <v>110</v>
      </c>
    </row>
    <row r="7382" spans="35:37" x14ac:dyDescent="0.3">
      <c r="AI7382" s="32">
        <f t="shared" si="153"/>
        <v>45599.458333315437</v>
      </c>
      <c r="AJ7382" s="33">
        <v>86.11</v>
      </c>
      <c r="AK7382" s="33">
        <f>MIN(CalcoliFV!$AN$7,CalcoliFV!$AO$7+MAX(0,180-AJ7382)+4)</f>
        <v>110</v>
      </c>
    </row>
    <row r="7383" spans="35:37" x14ac:dyDescent="0.3">
      <c r="AI7383" s="32">
        <f t="shared" si="153"/>
        <v>45599.499999982101</v>
      </c>
      <c r="AJ7383" s="33">
        <v>83.53</v>
      </c>
      <c r="AK7383" s="33">
        <f>MIN(CalcoliFV!$AN$7,CalcoliFV!$AO$7+MAX(0,180-AJ7383)+4)</f>
        <v>110</v>
      </c>
    </row>
    <row r="7384" spans="35:37" x14ac:dyDescent="0.3">
      <c r="AI7384" s="32">
        <f t="shared" si="153"/>
        <v>45599.541666648765</v>
      </c>
      <c r="AJ7384" s="33">
        <v>87.46</v>
      </c>
      <c r="AK7384" s="33">
        <f>MIN(CalcoliFV!$AN$7,CalcoliFV!$AO$7+MAX(0,180-AJ7384)+4)</f>
        <v>110</v>
      </c>
    </row>
    <row r="7385" spans="35:37" x14ac:dyDescent="0.3">
      <c r="AI7385" s="32">
        <f t="shared" si="153"/>
        <v>45599.58333331543</v>
      </c>
      <c r="AJ7385" s="33">
        <v>86.79</v>
      </c>
      <c r="AK7385" s="33">
        <f>MIN(CalcoliFV!$AN$7,CalcoliFV!$AO$7+MAX(0,180-AJ7385)+4)</f>
        <v>110</v>
      </c>
    </row>
    <row r="7386" spans="35:37" x14ac:dyDescent="0.3">
      <c r="AI7386" s="32">
        <f t="shared" si="153"/>
        <v>45599.624999982094</v>
      </c>
      <c r="AJ7386" s="33">
        <v>100.86</v>
      </c>
      <c r="AK7386" s="33">
        <f>MIN(CalcoliFV!$AN$7,CalcoliFV!$AO$7+MAX(0,180-AJ7386)+4)</f>
        <v>110</v>
      </c>
    </row>
    <row r="7387" spans="35:37" x14ac:dyDescent="0.3">
      <c r="AI7387" s="32">
        <f t="shared" si="153"/>
        <v>45599.666666648758</v>
      </c>
      <c r="AJ7387" s="33">
        <v>113.08</v>
      </c>
      <c r="AK7387" s="33">
        <f>MIN(CalcoliFV!$AN$7,CalcoliFV!$AO$7+MAX(0,180-AJ7387)+4)</f>
        <v>110</v>
      </c>
    </row>
    <row r="7388" spans="35:37" x14ac:dyDescent="0.3">
      <c r="AI7388" s="32">
        <f t="shared" si="153"/>
        <v>45599.708333315422</v>
      </c>
      <c r="AJ7388" s="33">
        <v>125.93</v>
      </c>
      <c r="AK7388" s="33">
        <f>MIN(CalcoliFV!$AN$7,CalcoliFV!$AO$7+MAX(0,180-AJ7388)+4)</f>
        <v>110</v>
      </c>
    </row>
    <row r="7389" spans="35:37" x14ac:dyDescent="0.3">
      <c r="AI7389" s="32">
        <f t="shared" si="153"/>
        <v>45599.749999982087</v>
      </c>
      <c r="AJ7389" s="33">
        <v>134.59</v>
      </c>
      <c r="AK7389" s="33">
        <f>MIN(CalcoliFV!$AN$7,CalcoliFV!$AO$7+MAX(0,180-AJ7389)+4)</f>
        <v>110</v>
      </c>
    </row>
    <row r="7390" spans="35:37" x14ac:dyDescent="0.3">
      <c r="AI7390" s="32">
        <f t="shared" si="153"/>
        <v>45599.791666648751</v>
      </c>
      <c r="AJ7390" s="33">
        <v>145.33000000000001</v>
      </c>
      <c r="AK7390" s="33">
        <f>MIN(CalcoliFV!$AN$7,CalcoliFV!$AO$7+MAX(0,180-AJ7390)+4)</f>
        <v>108.66999999999999</v>
      </c>
    </row>
    <row r="7391" spans="35:37" x14ac:dyDescent="0.3">
      <c r="AI7391" s="32">
        <f t="shared" si="153"/>
        <v>45599.833333315415</v>
      </c>
      <c r="AJ7391" s="33">
        <v>148</v>
      </c>
      <c r="AK7391" s="33">
        <f>MIN(CalcoliFV!$AN$7,CalcoliFV!$AO$7+MAX(0,180-AJ7391)+4)</f>
        <v>106</v>
      </c>
    </row>
    <row r="7392" spans="35:37" x14ac:dyDescent="0.3">
      <c r="AI7392" s="32">
        <f t="shared" si="153"/>
        <v>45599.874999982079</v>
      </c>
      <c r="AJ7392" s="33">
        <v>134.91999999999999</v>
      </c>
      <c r="AK7392" s="33">
        <f>MIN(CalcoliFV!$AN$7,CalcoliFV!$AO$7+MAX(0,180-AJ7392)+4)</f>
        <v>110</v>
      </c>
    </row>
    <row r="7393" spans="35:37" x14ac:dyDescent="0.3">
      <c r="AI7393" s="32">
        <f t="shared" si="153"/>
        <v>45599.916666648744</v>
      </c>
      <c r="AJ7393" s="33">
        <v>116.04</v>
      </c>
      <c r="AK7393" s="33">
        <f>MIN(CalcoliFV!$AN$7,CalcoliFV!$AO$7+MAX(0,180-AJ7393)+4)</f>
        <v>110</v>
      </c>
    </row>
    <row r="7394" spans="35:37" x14ac:dyDescent="0.3">
      <c r="AI7394" s="32">
        <f t="shared" si="153"/>
        <v>45599.958333315408</v>
      </c>
      <c r="AJ7394" s="33">
        <v>115.48</v>
      </c>
      <c r="AK7394" s="33">
        <f>MIN(CalcoliFV!$AN$7,CalcoliFV!$AO$7+MAX(0,180-AJ7394)+4)</f>
        <v>110</v>
      </c>
    </row>
    <row r="7395" spans="35:37" x14ac:dyDescent="0.3">
      <c r="AI7395" s="32">
        <f t="shared" si="153"/>
        <v>45599.999999982072</v>
      </c>
      <c r="AJ7395" s="33">
        <v>110</v>
      </c>
      <c r="AK7395" s="33">
        <f>MIN(CalcoliFV!$AN$7,CalcoliFV!$AO$7+MAX(0,180-AJ7395)+4)</f>
        <v>110</v>
      </c>
    </row>
    <row r="7396" spans="35:37" x14ac:dyDescent="0.3">
      <c r="AI7396" s="32">
        <f t="shared" si="153"/>
        <v>45600.041666648736</v>
      </c>
      <c r="AJ7396" s="33">
        <v>107</v>
      </c>
      <c r="AK7396" s="33">
        <f>MIN(CalcoliFV!$AN$7,CalcoliFV!$AO$7+MAX(0,180-AJ7396)+4)</f>
        <v>110</v>
      </c>
    </row>
    <row r="7397" spans="35:37" x14ac:dyDescent="0.3">
      <c r="AI7397" s="32">
        <f t="shared" si="153"/>
        <v>45600.083333315401</v>
      </c>
      <c r="AJ7397" s="33">
        <v>106.58</v>
      </c>
      <c r="AK7397" s="33">
        <f>MIN(CalcoliFV!$AN$7,CalcoliFV!$AO$7+MAX(0,180-AJ7397)+4)</f>
        <v>110</v>
      </c>
    </row>
    <row r="7398" spans="35:37" x14ac:dyDescent="0.3">
      <c r="AI7398" s="32">
        <f t="shared" si="153"/>
        <v>45600.124999982065</v>
      </c>
      <c r="AJ7398" s="33">
        <v>105</v>
      </c>
      <c r="AK7398" s="33">
        <f>MIN(CalcoliFV!$AN$7,CalcoliFV!$AO$7+MAX(0,180-AJ7398)+4)</f>
        <v>110</v>
      </c>
    </row>
    <row r="7399" spans="35:37" x14ac:dyDescent="0.3">
      <c r="AI7399" s="32">
        <f t="shared" si="153"/>
        <v>45600.166666648729</v>
      </c>
      <c r="AJ7399" s="33">
        <v>102.68</v>
      </c>
      <c r="AK7399" s="33">
        <f>MIN(CalcoliFV!$AN$7,CalcoliFV!$AO$7+MAX(0,180-AJ7399)+4)</f>
        <v>110</v>
      </c>
    </row>
    <row r="7400" spans="35:37" x14ac:dyDescent="0.3">
      <c r="AI7400" s="32">
        <f t="shared" si="153"/>
        <v>45600.208333315393</v>
      </c>
      <c r="AJ7400" s="33">
        <v>101</v>
      </c>
      <c r="AK7400" s="33">
        <f>MIN(CalcoliFV!$AN$7,CalcoliFV!$AO$7+MAX(0,180-AJ7400)+4)</f>
        <v>110</v>
      </c>
    </row>
    <row r="7401" spans="35:37" x14ac:dyDescent="0.3">
      <c r="AI7401" s="32">
        <f t="shared" si="153"/>
        <v>45600.249999982057</v>
      </c>
      <c r="AJ7401" s="33">
        <v>105</v>
      </c>
      <c r="AK7401" s="33">
        <f>MIN(CalcoliFV!$AN$7,CalcoliFV!$AO$7+MAX(0,180-AJ7401)+4)</f>
        <v>110</v>
      </c>
    </row>
    <row r="7402" spans="35:37" x14ac:dyDescent="0.3">
      <c r="AI7402" s="32">
        <f t="shared" si="153"/>
        <v>45600.291666648722</v>
      </c>
      <c r="AJ7402" s="33">
        <v>131.08000000000001</v>
      </c>
      <c r="AK7402" s="33">
        <f>MIN(CalcoliFV!$AN$7,CalcoliFV!$AO$7+MAX(0,180-AJ7402)+4)</f>
        <v>110</v>
      </c>
    </row>
    <row r="7403" spans="35:37" x14ac:dyDescent="0.3">
      <c r="AI7403" s="32">
        <f t="shared" si="153"/>
        <v>45600.333333315386</v>
      </c>
      <c r="AJ7403" s="33">
        <v>152.71</v>
      </c>
      <c r="AK7403" s="33">
        <f>MIN(CalcoliFV!$AN$7,CalcoliFV!$AO$7+MAX(0,180-AJ7403)+4)</f>
        <v>101.28999999999999</v>
      </c>
    </row>
    <row r="7404" spans="35:37" x14ac:dyDescent="0.3">
      <c r="AI7404" s="32">
        <f t="shared" si="153"/>
        <v>45600.37499998205</v>
      </c>
      <c r="AJ7404" s="33">
        <v>152.71</v>
      </c>
      <c r="AK7404" s="33">
        <f>MIN(CalcoliFV!$AN$7,CalcoliFV!$AO$7+MAX(0,180-AJ7404)+4)</f>
        <v>101.28999999999999</v>
      </c>
    </row>
    <row r="7405" spans="35:37" x14ac:dyDescent="0.3">
      <c r="AI7405" s="32">
        <f t="shared" si="153"/>
        <v>45600.416666648714</v>
      </c>
      <c r="AJ7405" s="33">
        <v>131.08000000000001</v>
      </c>
      <c r="AK7405" s="33">
        <f>MIN(CalcoliFV!$AN$7,CalcoliFV!$AO$7+MAX(0,180-AJ7405)+4)</f>
        <v>110</v>
      </c>
    </row>
    <row r="7406" spans="35:37" x14ac:dyDescent="0.3">
      <c r="AI7406" s="32">
        <f t="shared" si="153"/>
        <v>45600.458333315379</v>
      </c>
      <c r="AJ7406" s="33">
        <v>116.78</v>
      </c>
      <c r="AK7406" s="33">
        <f>MIN(CalcoliFV!$AN$7,CalcoliFV!$AO$7+MAX(0,180-AJ7406)+4)</f>
        <v>110</v>
      </c>
    </row>
    <row r="7407" spans="35:37" x14ac:dyDescent="0.3">
      <c r="AI7407" s="32">
        <f t="shared" si="153"/>
        <v>45600.499999982043</v>
      </c>
      <c r="AJ7407" s="33">
        <v>109.39</v>
      </c>
      <c r="AK7407" s="33">
        <f>MIN(CalcoliFV!$AN$7,CalcoliFV!$AO$7+MAX(0,180-AJ7407)+4)</f>
        <v>110</v>
      </c>
    </row>
    <row r="7408" spans="35:37" x14ac:dyDescent="0.3">
      <c r="AI7408" s="32">
        <f t="shared" si="153"/>
        <v>45600.541666648707</v>
      </c>
      <c r="AJ7408" s="33">
        <v>103.16</v>
      </c>
      <c r="AK7408" s="33">
        <f>MIN(CalcoliFV!$AN$7,CalcoliFV!$AO$7+MAX(0,180-AJ7408)+4)</f>
        <v>110</v>
      </c>
    </row>
    <row r="7409" spans="35:37" x14ac:dyDescent="0.3">
      <c r="AI7409" s="32">
        <f t="shared" si="153"/>
        <v>45600.583333315371</v>
      </c>
      <c r="AJ7409" s="33">
        <v>104.65</v>
      </c>
      <c r="AK7409" s="33">
        <f>MIN(CalcoliFV!$AN$7,CalcoliFV!$AO$7+MAX(0,180-AJ7409)+4)</f>
        <v>110</v>
      </c>
    </row>
    <row r="7410" spans="35:37" x14ac:dyDescent="0.3">
      <c r="AI7410" s="32">
        <f t="shared" si="153"/>
        <v>45600.624999982036</v>
      </c>
      <c r="AJ7410" s="33">
        <v>115.88</v>
      </c>
      <c r="AK7410" s="33">
        <f>MIN(CalcoliFV!$AN$7,CalcoliFV!$AO$7+MAX(0,180-AJ7410)+4)</f>
        <v>110</v>
      </c>
    </row>
    <row r="7411" spans="35:37" x14ac:dyDescent="0.3">
      <c r="AI7411" s="32">
        <f t="shared" si="153"/>
        <v>45600.6666666487</v>
      </c>
      <c r="AJ7411" s="33">
        <v>136.87</v>
      </c>
      <c r="AK7411" s="33">
        <f>MIN(CalcoliFV!$AN$7,CalcoliFV!$AO$7+MAX(0,180-AJ7411)+4)</f>
        <v>110</v>
      </c>
    </row>
    <row r="7412" spans="35:37" x14ac:dyDescent="0.3">
      <c r="AI7412" s="32">
        <f t="shared" si="153"/>
        <v>45600.708333315364</v>
      </c>
      <c r="AJ7412" s="33">
        <v>170.68</v>
      </c>
      <c r="AK7412" s="33">
        <f>MIN(CalcoliFV!$AN$7,CalcoliFV!$AO$7+MAX(0,180-AJ7412)+4)</f>
        <v>83.32</v>
      </c>
    </row>
    <row r="7413" spans="35:37" x14ac:dyDescent="0.3">
      <c r="AI7413" s="32">
        <f t="shared" si="153"/>
        <v>45600.749999982028</v>
      </c>
      <c r="AJ7413" s="33">
        <v>170</v>
      </c>
      <c r="AK7413" s="33">
        <f>MIN(CalcoliFV!$AN$7,CalcoliFV!$AO$7+MAX(0,180-AJ7413)+4)</f>
        <v>84</v>
      </c>
    </row>
    <row r="7414" spans="35:37" x14ac:dyDescent="0.3">
      <c r="AI7414" s="32">
        <f t="shared" si="153"/>
        <v>45600.791666648693</v>
      </c>
      <c r="AJ7414" s="33">
        <v>177.15</v>
      </c>
      <c r="AK7414" s="33">
        <f>MIN(CalcoliFV!$AN$7,CalcoliFV!$AO$7+MAX(0,180-AJ7414)+4)</f>
        <v>76.849999999999994</v>
      </c>
    </row>
    <row r="7415" spans="35:37" x14ac:dyDescent="0.3">
      <c r="AI7415" s="32">
        <f t="shared" si="153"/>
        <v>45600.833333315357</v>
      </c>
      <c r="AJ7415" s="33">
        <v>177.15</v>
      </c>
      <c r="AK7415" s="33">
        <f>MIN(CalcoliFV!$AN$7,CalcoliFV!$AO$7+MAX(0,180-AJ7415)+4)</f>
        <v>76.849999999999994</v>
      </c>
    </row>
    <row r="7416" spans="35:37" x14ac:dyDescent="0.3">
      <c r="AI7416" s="32">
        <f t="shared" si="153"/>
        <v>45600.874999982021</v>
      </c>
      <c r="AJ7416" s="33">
        <v>152.75</v>
      </c>
      <c r="AK7416" s="33">
        <f>MIN(CalcoliFV!$AN$7,CalcoliFV!$AO$7+MAX(0,180-AJ7416)+4)</f>
        <v>101.25</v>
      </c>
    </row>
    <row r="7417" spans="35:37" x14ac:dyDescent="0.3">
      <c r="AI7417" s="32">
        <f t="shared" si="153"/>
        <v>45600.916666648685</v>
      </c>
      <c r="AJ7417" s="33">
        <v>127</v>
      </c>
      <c r="AK7417" s="33">
        <f>MIN(CalcoliFV!$AN$7,CalcoliFV!$AO$7+MAX(0,180-AJ7417)+4)</f>
        <v>110</v>
      </c>
    </row>
    <row r="7418" spans="35:37" x14ac:dyDescent="0.3">
      <c r="AI7418" s="32">
        <f t="shared" si="153"/>
        <v>45600.95833331535</v>
      </c>
      <c r="AJ7418" s="33">
        <v>117.39</v>
      </c>
      <c r="AK7418" s="33">
        <f>MIN(CalcoliFV!$AN$7,CalcoliFV!$AO$7+MAX(0,180-AJ7418)+4)</f>
        <v>110</v>
      </c>
    </row>
    <row r="7419" spans="35:37" x14ac:dyDescent="0.3">
      <c r="AI7419" s="32">
        <f t="shared" si="153"/>
        <v>45600.999999982014</v>
      </c>
      <c r="AJ7419" s="33">
        <v>113</v>
      </c>
      <c r="AK7419" s="33">
        <f>MIN(CalcoliFV!$AN$7,CalcoliFV!$AO$7+MAX(0,180-AJ7419)+4)</f>
        <v>110</v>
      </c>
    </row>
    <row r="7420" spans="35:37" x14ac:dyDescent="0.3">
      <c r="AI7420" s="32">
        <f t="shared" si="153"/>
        <v>45601.041666648678</v>
      </c>
      <c r="AJ7420" s="33">
        <v>107.58</v>
      </c>
      <c r="AK7420" s="33">
        <f>MIN(CalcoliFV!$AN$7,CalcoliFV!$AO$7+MAX(0,180-AJ7420)+4)</f>
        <v>110</v>
      </c>
    </row>
    <row r="7421" spans="35:37" x14ac:dyDescent="0.3">
      <c r="AI7421" s="32">
        <f t="shared" si="153"/>
        <v>45601.083333315342</v>
      </c>
      <c r="AJ7421" s="33">
        <v>102.3</v>
      </c>
      <c r="AK7421" s="33">
        <f>MIN(CalcoliFV!$AN$7,CalcoliFV!$AO$7+MAX(0,180-AJ7421)+4)</f>
        <v>110</v>
      </c>
    </row>
    <row r="7422" spans="35:37" x14ac:dyDescent="0.3">
      <c r="AI7422" s="32">
        <f t="shared" si="153"/>
        <v>45601.124999982007</v>
      </c>
      <c r="AJ7422" s="33">
        <v>100.67</v>
      </c>
      <c r="AK7422" s="33">
        <f>MIN(CalcoliFV!$AN$7,CalcoliFV!$AO$7+MAX(0,180-AJ7422)+4)</f>
        <v>110</v>
      </c>
    </row>
    <row r="7423" spans="35:37" x14ac:dyDescent="0.3">
      <c r="AI7423" s="32">
        <f t="shared" si="153"/>
        <v>45601.166666648671</v>
      </c>
      <c r="AJ7423" s="33">
        <v>100.56</v>
      </c>
      <c r="AK7423" s="33">
        <f>MIN(CalcoliFV!$AN$7,CalcoliFV!$AO$7+MAX(0,180-AJ7423)+4)</f>
        <v>110</v>
      </c>
    </row>
    <row r="7424" spans="35:37" x14ac:dyDescent="0.3">
      <c r="AI7424" s="32">
        <f t="shared" si="153"/>
        <v>45601.208333315335</v>
      </c>
      <c r="AJ7424" s="33">
        <v>100.39</v>
      </c>
      <c r="AK7424" s="33">
        <f>MIN(CalcoliFV!$AN$7,CalcoliFV!$AO$7+MAX(0,180-AJ7424)+4)</f>
        <v>110</v>
      </c>
    </row>
    <row r="7425" spans="35:37" x14ac:dyDescent="0.3">
      <c r="AI7425" s="32">
        <f t="shared" si="153"/>
        <v>45601.249999981999</v>
      </c>
      <c r="AJ7425" s="33">
        <v>105.47</v>
      </c>
      <c r="AK7425" s="33">
        <f>MIN(CalcoliFV!$AN$7,CalcoliFV!$AO$7+MAX(0,180-AJ7425)+4)</f>
        <v>110</v>
      </c>
    </row>
    <row r="7426" spans="35:37" x14ac:dyDescent="0.3">
      <c r="AI7426" s="32">
        <f t="shared" si="153"/>
        <v>45601.291666648664</v>
      </c>
      <c r="AJ7426" s="33">
        <v>123.64744</v>
      </c>
      <c r="AK7426" s="33">
        <f>MIN(CalcoliFV!$AN$7,CalcoliFV!$AO$7+MAX(0,180-AJ7426)+4)</f>
        <v>110</v>
      </c>
    </row>
    <row r="7427" spans="35:37" x14ac:dyDescent="0.3">
      <c r="AI7427" s="32">
        <f t="shared" si="153"/>
        <v>45601.333333315328</v>
      </c>
      <c r="AJ7427" s="33">
        <v>134.75</v>
      </c>
      <c r="AK7427" s="33">
        <f>MIN(CalcoliFV!$AN$7,CalcoliFV!$AO$7+MAX(0,180-AJ7427)+4)</f>
        <v>110</v>
      </c>
    </row>
    <row r="7428" spans="35:37" x14ac:dyDescent="0.3">
      <c r="AI7428" s="32">
        <f t="shared" si="153"/>
        <v>45601.374999981992</v>
      </c>
      <c r="AJ7428" s="33">
        <v>133.13999999999999</v>
      </c>
      <c r="AK7428" s="33">
        <f>MIN(CalcoliFV!$AN$7,CalcoliFV!$AO$7+MAX(0,180-AJ7428)+4)</f>
        <v>110</v>
      </c>
    </row>
    <row r="7429" spans="35:37" x14ac:dyDescent="0.3">
      <c r="AI7429" s="32">
        <f t="shared" ref="AI7429:AI7492" si="154">AI7428+1/24</f>
        <v>45601.416666648656</v>
      </c>
      <c r="AJ7429" s="33">
        <v>118.23</v>
      </c>
      <c r="AK7429" s="33">
        <f>MIN(CalcoliFV!$AN$7,CalcoliFV!$AO$7+MAX(0,180-AJ7429)+4)</f>
        <v>110</v>
      </c>
    </row>
    <row r="7430" spans="35:37" x14ac:dyDescent="0.3">
      <c r="AI7430" s="32">
        <f t="shared" si="154"/>
        <v>45601.45833331532</v>
      </c>
      <c r="AJ7430" s="33">
        <v>106.8</v>
      </c>
      <c r="AK7430" s="33">
        <f>MIN(CalcoliFV!$AN$7,CalcoliFV!$AO$7+MAX(0,180-AJ7430)+4)</f>
        <v>110</v>
      </c>
    </row>
    <row r="7431" spans="35:37" x14ac:dyDescent="0.3">
      <c r="AI7431" s="32">
        <f t="shared" si="154"/>
        <v>45601.499999981985</v>
      </c>
      <c r="AJ7431" s="33">
        <v>103.01</v>
      </c>
      <c r="AK7431" s="33">
        <f>MIN(CalcoliFV!$AN$7,CalcoliFV!$AO$7+MAX(0,180-AJ7431)+4)</f>
        <v>110</v>
      </c>
    </row>
    <row r="7432" spans="35:37" x14ac:dyDescent="0.3">
      <c r="AI7432" s="32">
        <f t="shared" si="154"/>
        <v>45601.541666648649</v>
      </c>
      <c r="AJ7432" s="33">
        <v>96.69</v>
      </c>
      <c r="AK7432" s="33">
        <f>MIN(CalcoliFV!$AN$7,CalcoliFV!$AO$7+MAX(0,180-AJ7432)+4)</f>
        <v>110</v>
      </c>
    </row>
    <row r="7433" spans="35:37" x14ac:dyDescent="0.3">
      <c r="AI7433" s="32">
        <f t="shared" si="154"/>
        <v>45601.583333315313</v>
      </c>
      <c r="AJ7433" s="33">
        <v>99.25</v>
      </c>
      <c r="AK7433" s="33">
        <f>MIN(CalcoliFV!$AN$7,CalcoliFV!$AO$7+MAX(0,180-AJ7433)+4)</f>
        <v>110</v>
      </c>
    </row>
    <row r="7434" spans="35:37" x14ac:dyDescent="0.3">
      <c r="AI7434" s="32">
        <f t="shared" si="154"/>
        <v>45601.624999981977</v>
      </c>
      <c r="AJ7434" s="33">
        <v>109.74</v>
      </c>
      <c r="AK7434" s="33">
        <f>MIN(CalcoliFV!$AN$7,CalcoliFV!$AO$7+MAX(0,180-AJ7434)+4)</f>
        <v>110</v>
      </c>
    </row>
    <row r="7435" spans="35:37" x14ac:dyDescent="0.3">
      <c r="AI7435" s="32">
        <f t="shared" si="154"/>
        <v>45601.666666648642</v>
      </c>
      <c r="AJ7435" s="33">
        <v>133.02000000000001</v>
      </c>
      <c r="AK7435" s="33">
        <f>MIN(CalcoliFV!$AN$7,CalcoliFV!$AO$7+MAX(0,180-AJ7435)+4)</f>
        <v>110</v>
      </c>
    </row>
    <row r="7436" spans="35:37" x14ac:dyDescent="0.3">
      <c r="AI7436" s="32">
        <f t="shared" si="154"/>
        <v>45601.708333315306</v>
      </c>
      <c r="AJ7436" s="33">
        <v>155.56</v>
      </c>
      <c r="AK7436" s="33">
        <f>MIN(CalcoliFV!$AN$7,CalcoliFV!$AO$7+MAX(0,180-AJ7436)+4)</f>
        <v>98.44</v>
      </c>
    </row>
    <row r="7437" spans="35:37" x14ac:dyDescent="0.3">
      <c r="AI7437" s="32">
        <f t="shared" si="154"/>
        <v>45601.74999998197</v>
      </c>
      <c r="AJ7437" s="33">
        <v>175</v>
      </c>
      <c r="AK7437" s="33">
        <f>MIN(CalcoliFV!$AN$7,CalcoliFV!$AO$7+MAX(0,180-AJ7437)+4)</f>
        <v>79</v>
      </c>
    </row>
    <row r="7438" spans="35:37" x14ac:dyDescent="0.3">
      <c r="AI7438" s="32">
        <f t="shared" si="154"/>
        <v>45601.791666648634</v>
      </c>
      <c r="AJ7438" s="33">
        <v>192.99988999999999</v>
      </c>
      <c r="AK7438" s="33">
        <f>MIN(CalcoliFV!$AN$7,CalcoliFV!$AO$7+MAX(0,180-AJ7438)+4)</f>
        <v>74</v>
      </c>
    </row>
    <row r="7439" spans="35:37" x14ac:dyDescent="0.3">
      <c r="AI7439" s="32">
        <f t="shared" si="154"/>
        <v>45601.833333315299</v>
      </c>
      <c r="AJ7439" s="33">
        <v>186.20228</v>
      </c>
      <c r="AK7439" s="33">
        <f>MIN(CalcoliFV!$AN$7,CalcoliFV!$AO$7+MAX(0,180-AJ7439)+4)</f>
        <v>74</v>
      </c>
    </row>
    <row r="7440" spans="35:37" x14ac:dyDescent="0.3">
      <c r="AI7440" s="32">
        <f t="shared" si="154"/>
        <v>45601.874999981963</v>
      </c>
      <c r="AJ7440" s="33">
        <v>154.45005</v>
      </c>
      <c r="AK7440" s="33">
        <f>MIN(CalcoliFV!$AN$7,CalcoliFV!$AO$7+MAX(0,180-AJ7440)+4)</f>
        <v>99.549949999999995</v>
      </c>
    </row>
    <row r="7441" spans="35:37" x14ac:dyDescent="0.3">
      <c r="AI7441" s="32">
        <f t="shared" si="154"/>
        <v>45601.916666648627</v>
      </c>
      <c r="AJ7441" s="33">
        <v>133.02000000000001</v>
      </c>
      <c r="AK7441" s="33">
        <f>MIN(CalcoliFV!$AN$7,CalcoliFV!$AO$7+MAX(0,180-AJ7441)+4)</f>
        <v>110</v>
      </c>
    </row>
    <row r="7442" spans="35:37" x14ac:dyDescent="0.3">
      <c r="AI7442" s="32">
        <f t="shared" si="154"/>
        <v>45601.958333315291</v>
      </c>
      <c r="AJ7442" s="33">
        <v>117.84</v>
      </c>
      <c r="AK7442" s="33">
        <f>MIN(CalcoliFV!$AN$7,CalcoliFV!$AO$7+MAX(0,180-AJ7442)+4)</f>
        <v>110</v>
      </c>
    </row>
    <row r="7443" spans="35:37" x14ac:dyDescent="0.3">
      <c r="AI7443" s="32">
        <f t="shared" si="154"/>
        <v>45601.999999981956</v>
      </c>
      <c r="AJ7443" s="33">
        <v>114.06</v>
      </c>
      <c r="AK7443" s="33">
        <f>MIN(CalcoliFV!$AN$7,CalcoliFV!$AO$7+MAX(0,180-AJ7443)+4)</f>
        <v>110</v>
      </c>
    </row>
    <row r="7444" spans="35:37" x14ac:dyDescent="0.3">
      <c r="AI7444" s="32">
        <f t="shared" si="154"/>
        <v>45602.04166664862</v>
      </c>
      <c r="AJ7444" s="33">
        <v>110.3</v>
      </c>
      <c r="AK7444" s="33">
        <f>MIN(CalcoliFV!$AN$7,CalcoliFV!$AO$7+MAX(0,180-AJ7444)+4)</f>
        <v>110</v>
      </c>
    </row>
    <row r="7445" spans="35:37" x14ac:dyDescent="0.3">
      <c r="AI7445" s="32">
        <f t="shared" si="154"/>
        <v>45602.083333315284</v>
      </c>
      <c r="AJ7445" s="33">
        <v>105.11</v>
      </c>
      <c r="AK7445" s="33">
        <f>MIN(CalcoliFV!$AN$7,CalcoliFV!$AO$7+MAX(0,180-AJ7445)+4)</f>
        <v>110</v>
      </c>
    </row>
    <row r="7446" spans="35:37" x14ac:dyDescent="0.3">
      <c r="AI7446" s="32">
        <f t="shared" si="154"/>
        <v>45602.124999981948</v>
      </c>
      <c r="AJ7446" s="33">
        <v>105.11</v>
      </c>
      <c r="AK7446" s="33">
        <f>MIN(CalcoliFV!$AN$7,CalcoliFV!$AO$7+MAX(0,180-AJ7446)+4)</f>
        <v>110</v>
      </c>
    </row>
    <row r="7447" spans="35:37" x14ac:dyDescent="0.3">
      <c r="AI7447" s="32">
        <f t="shared" si="154"/>
        <v>45602.166666648613</v>
      </c>
      <c r="AJ7447" s="33">
        <v>105.1</v>
      </c>
      <c r="AK7447" s="33">
        <f>MIN(CalcoliFV!$AN$7,CalcoliFV!$AO$7+MAX(0,180-AJ7447)+4)</f>
        <v>110</v>
      </c>
    </row>
    <row r="7448" spans="35:37" x14ac:dyDescent="0.3">
      <c r="AI7448" s="32">
        <f t="shared" si="154"/>
        <v>45602.208333315277</v>
      </c>
      <c r="AJ7448" s="33">
        <v>105.01</v>
      </c>
      <c r="AK7448" s="33">
        <f>MIN(CalcoliFV!$AN$7,CalcoliFV!$AO$7+MAX(0,180-AJ7448)+4)</f>
        <v>110</v>
      </c>
    </row>
    <row r="7449" spans="35:37" x14ac:dyDescent="0.3">
      <c r="AI7449" s="32">
        <f t="shared" si="154"/>
        <v>45602.249999981941</v>
      </c>
      <c r="AJ7449" s="33">
        <v>109</v>
      </c>
      <c r="AK7449" s="33">
        <f>MIN(CalcoliFV!$AN$7,CalcoliFV!$AO$7+MAX(0,180-AJ7449)+4)</f>
        <v>110</v>
      </c>
    </row>
    <row r="7450" spans="35:37" x14ac:dyDescent="0.3">
      <c r="AI7450" s="32">
        <f t="shared" si="154"/>
        <v>45602.291666648605</v>
      </c>
      <c r="AJ7450" s="33">
        <v>125</v>
      </c>
      <c r="AK7450" s="33">
        <f>MIN(CalcoliFV!$AN$7,CalcoliFV!$AO$7+MAX(0,180-AJ7450)+4)</f>
        <v>110</v>
      </c>
    </row>
    <row r="7451" spans="35:37" x14ac:dyDescent="0.3">
      <c r="AI7451" s="32">
        <f t="shared" si="154"/>
        <v>45602.33333331527</v>
      </c>
      <c r="AJ7451" s="33">
        <v>131.61000000000001</v>
      </c>
      <c r="AK7451" s="33">
        <f>MIN(CalcoliFV!$AN$7,CalcoliFV!$AO$7+MAX(0,180-AJ7451)+4)</f>
        <v>110</v>
      </c>
    </row>
    <row r="7452" spans="35:37" x14ac:dyDescent="0.3">
      <c r="AI7452" s="32">
        <f t="shared" si="154"/>
        <v>45602.374999981934</v>
      </c>
      <c r="AJ7452" s="33">
        <v>144.44</v>
      </c>
      <c r="AK7452" s="33">
        <f>MIN(CalcoliFV!$AN$7,CalcoliFV!$AO$7+MAX(0,180-AJ7452)+4)</f>
        <v>109.56</v>
      </c>
    </row>
    <row r="7453" spans="35:37" x14ac:dyDescent="0.3">
      <c r="AI7453" s="32">
        <f t="shared" si="154"/>
        <v>45602.416666648598</v>
      </c>
      <c r="AJ7453" s="33">
        <v>131.61000000000001</v>
      </c>
      <c r="AK7453" s="33">
        <f>MIN(CalcoliFV!$AN$7,CalcoliFV!$AO$7+MAX(0,180-AJ7453)+4)</f>
        <v>110</v>
      </c>
    </row>
    <row r="7454" spans="35:37" x14ac:dyDescent="0.3">
      <c r="AI7454" s="32">
        <f t="shared" si="154"/>
        <v>45602.458333315262</v>
      </c>
      <c r="AJ7454" s="33">
        <v>118.27352999999999</v>
      </c>
      <c r="AK7454" s="33">
        <f>MIN(CalcoliFV!$AN$7,CalcoliFV!$AO$7+MAX(0,180-AJ7454)+4)</f>
        <v>110</v>
      </c>
    </row>
    <row r="7455" spans="35:37" x14ac:dyDescent="0.3">
      <c r="AI7455" s="32">
        <f t="shared" si="154"/>
        <v>45602.499999981927</v>
      </c>
      <c r="AJ7455" s="33">
        <v>115.76005000000001</v>
      </c>
      <c r="AK7455" s="33">
        <f>MIN(CalcoliFV!$AN$7,CalcoliFV!$AO$7+MAX(0,180-AJ7455)+4)</f>
        <v>110</v>
      </c>
    </row>
    <row r="7456" spans="35:37" x14ac:dyDescent="0.3">
      <c r="AI7456" s="32">
        <f t="shared" si="154"/>
        <v>45602.541666648591</v>
      </c>
      <c r="AJ7456" s="33">
        <v>111</v>
      </c>
      <c r="AK7456" s="33">
        <f>MIN(CalcoliFV!$AN$7,CalcoliFV!$AO$7+MAX(0,180-AJ7456)+4)</f>
        <v>110</v>
      </c>
    </row>
    <row r="7457" spans="35:37" x14ac:dyDescent="0.3">
      <c r="AI7457" s="32">
        <f t="shared" si="154"/>
        <v>45602.583333315255</v>
      </c>
      <c r="AJ7457" s="33">
        <v>114.66</v>
      </c>
      <c r="AK7457" s="33">
        <f>MIN(CalcoliFV!$AN$7,CalcoliFV!$AO$7+MAX(0,180-AJ7457)+4)</f>
        <v>110</v>
      </c>
    </row>
    <row r="7458" spans="35:37" x14ac:dyDescent="0.3">
      <c r="AI7458" s="32">
        <f t="shared" si="154"/>
        <v>45602.624999981919</v>
      </c>
      <c r="AJ7458" s="33">
        <v>123.72</v>
      </c>
      <c r="AK7458" s="33">
        <f>MIN(CalcoliFV!$AN$7,CalcoliFV!$AO$7+MAX(0,180-AJ7458)+4)</f>
        <v>110</v>
      </c>
    </row>
    <row r="7459" spans="35:37" x14ac:dyDescent="0.3">
      <c r="AI7459" s="32">
        <f t="shared" si="154"/>
        <v>45602.666666648583</v>
      </c>
      <c r="AJ7459" s="33">
        <v>131.61000000000001</v>
      </c>
      <c r="AK7459" s="33">
        <f>MIN(CalcoliFV!$AN$7,CalcoliFV!$AO$7+MAX(0,180-AJ7459)+4)</f>
        <v>110</v>
      </c>
    </row>
    <row r="7460" spans="35:37" x14ac:dyDescent="0.3">
      <c r="AI7460" s="32">
        <f t="shared" si="154"/>
        <v>45602.708333315248</v>
      </c>
      <c r="AJ7460" s="33">
        <v>150.49</v>
      </c>
      <c r="AK7460" s="33">
        <f>MIN(CalcoliFV!$AN$7,CalcoliFV!$AO$7+MAX(0,180-AJ7460)+4)</f>
        <v>103.50999999999999</v>
      </c>
    </row>
    <row r="7461" spans="35:37" x14ac:dyDescent="0.3">
      <c r="AI7461" s="32">
        <f t="shared" si="154"/>
        <v>45602.749999981912</v>
      </c>
      <c r="AJ7461" s="33">
        <v>155</v>
      </c>
      <c r="AK7461" s="33">
        <f>MIN(CalcoliFV!$AN$7,CalcoliFV!$AO$7+MAX(0,180-AJ7461)+4)</f>
        <v>99</v>
      </c>
    </row>
    <row r="7462" spans="35:37" x14ac:dyDescent="0.3">
      <c r="AI7462" s="32">
        <f t="shared" si="154"/>
        <v>45602.791666648576</v>
      </c>
      <c r="AJ7462" s="33">
        <v>171.89</v>
      </c>
      <c r="AK7462" s="33">
        <f>MIN(CalcoliFV!$AN$7,CalcoliFV!$AO$7+MAX(0,180-AJ7462)+4)</f>
        <v>82.110000000000014</v>
      </c>
    </row>
    <row r="7463" spans="35:37" x14ac:dyDescent="0.3">
      <c r="AI7463" s="32">
        <f t="shared" si="154"/>
        <v>45602.83333331524</v>
      </c>
      <c r="AJ7463" s="33">
        <v>167.02</v>
      </c>
      <c r="AK7463" s="33">
        <f>MIN(CalcoliFV!$AN$7,CalcoliFV!$AO$7+MAX(0,180-AJ7463)+4)</f>
        <v>86.97999999999999</v>
      </c>
    </row>
    <row r="7464" spans="35:37" x14ac:dyDescent="0.3">
      <c r="AI7464" s="32">
        <f t="shared" si="154"/>
        <v>45602.874999981905</v>
      </c>
      <c r="AJ7464" s="33">
        <v>139</v>
      </c>
      <c r="AK7464" s="33">
        <f>MIN(CalcoliFV!$AN$7,CalcoliFV!$AO$7+MAX(0,180-AJ7464)+4)</f>
        <v>110</v>
      </c>
    </row>
    <row r="7465" spans="35:37" x14ac:dyDescent="0.3">
      <c r="AI7465" s="32">
        <f t="shared" si="154"/>
        <v>45602.916666648569</v>
      </c>
      <c r="AJ7465" s="33">
        <v>131.6</v>
      </c>
      <c r="AK7465" s="33">
        <f>MIN(CalcoliFV!$AN$7,CalcoliFV!$AO$7+MAX(0,180-AJ7465)+4)</f>
        <v>110</v>
      </c>
    </row>
    <row r="7466" spans="35:37" x14ac:dyDescent="0.3">
      <c r="AI7466" s="32">
        <f t="shared" si="154"/>
        <v>45602.958333315233</v>
      </c>
      <c r="AJ7466" s="33">
        <v>118.7</v>
      </c>
      <c r="AK7466" s="33">
        <f>MIN(CalcoliFV!$AN$7,CalcoliFV!$AO$7+MAX(0,180-AJ7466)+4)</f>
        <v>110</v>
      </c>
    </row>
    <row r="7467" spans="35:37" x14ac:dyDescent="0.3">
      <c r="AI7467" s="32">
        <f t="shared" si="154"/>
        <v>45602.999999981897</v>
      </c>
      <c r="AJ7467" s="33">
        <v>115.94</v>
      </c>
      <c r="AK7467" s="33">
        <f>MIN(CalcoliFV!$AN$7,CalcoliFV!$AO$7+MAX(0,180-AJ7467)+4)</f>
        <v>110</v>
      </c>
    </row>
    <row r="7468" spans="35:37" x14ac:dyDescent="0.3">
      <c r="AI7468" s="32">
        <f t="shared" si="154"/>
        <v>45603.041666648562</v>
      </c>
      <c r="AJ7468" s="33">
        <v>110.09702</v>
      </c>
      <c r="AK7468" s="33">
        <f>MIN(CalcoliFV!$AN$7,CalcoliFV!$AO$7+MAX(0,180-AJ7468)+4)</f>
        <v>110</v>
      </c>
    </row>
    <row r="7469" spans="35:37" x14ac:dyDescent="0.3">
      <c r="AI7469" s="32">
        <f t="shared" si="154"/>
        <v>45603.083333315226</v>
      </c>
      <c r="AJ7469" s="33">
        <v>103.56</v>
      </c>
      <c r="AK7469" s="33">
        <f>MIN(CalcoliFV!$AN$7,CalcoliFV!$AO$7+MAX(0,180-AJ7469)+4)</f>
        <v>110</v>
      </c>
    </row>
    <row r="7470" spans="35:37" x14ac:dyDescent="0.3">
      <c r="AI7470" s="32">
        <f t="shared" si="154"/>
        <v>45603.12499998189</v>
      </c>
      <c r="AJ7470" s="33">
        <v>100.41</v>
      </c>
      <c r="AK7470" s="33">
        <f>MIN(CalcoliFV!$AN$7,CalcoliFV!$AO$7+MAX(0,180-AJ7470)+4)</f>
        <v>110</v>
      </c>
    </row>
    <row r="7471" spans="35:37" x14ac:dyDescent="0.3">
      <c r="AI7471" s="32">
        <f t="shared" si="154"/>
        <v>45603.166666648554</v>
      </c>
      <c r="AJ7471" s="33">
        <v>100.52</v>
      </c>
      <c r="AK7471" s="33">
        <f>MIN(CalcoliFV!$AN$7,CalcoliFV!$AO$7+MAX(0,180-AJ7471)+4)</f>
        <v>110</v>
      </c>
    </row>
    <row r="7472" spans="35:37" x14ac:dyDescent="0.3">
      <c r="AI7472" s="32">
        <f t="shared" si="154"/>
        <v>45603.208333315219</v>
      </c>
      <c r="AJ7472" s="33">
        <v>103.67855</v>
      </c>
      <c r="AK7472" s="33">
        <f>MIN(CalcoliFV!$AN$7,CalcoliFV!$AO$7+MAX(0,180-AJ7472)+4)</f>
        <v>110</v>
      </c>
    </row>
    <row r="7473" spans="35:37" x14ac:dyDescent="0.3">
      <c r="AI7473" s="32">
        <f t="shared" si="154"/>
        <v>45603.249999981883</v>
      </c>
      <c r="AJ7473" s="33">
        <v>115.75</v>
      </c>
      <c r="AK7473" s="33">
        <f>MIN(CalcoliFV!$AN$7,CalcoliFV!$AO$7+MAX(0,180-AJ7473)+4)</f>
        <v>110</v>
      </c>
    </row>
    <row r="7474" spans="35:37" x14ac:dyDescent="0.3">
      <c r="AI7474" s="32">
        <f t="shared" si="154"/>
        <v>45603.291666648547</v>
      </c>
      <c r="AJ7474" s="33">
        <v>125</v>
      </c>
      <c r="AK7474" s="33">
        <f>MIN(CalcoliFV!$AN$7,CalcoliFV!$AO$7+MAX(0,180-AJ7474)+4)</f>
        <v>110</v>
      </c>
    </row>
    <row r="7475" spans="35:37" x14ac:dyDescent="0.3">
      <c r="AI7475" s="32">
        <f t="shared" si="154"/>
        <v>45603.333333315211</v>
      </c>
      <c r="AJ7475" s="33">
        <v>141.61000000000001</v>
      </c>
      <c r="AK7475" s="33">
        <f>MIN(CalcoliFV!$AN$7,CalcoliFV!$AO$7+MAX(0,180-AJ7475)+4)</f>
        <v>110</v>
      </c>
    </row>
    <row r="7476" spans="35:37" x14ac:dyDescent="0.3">
      <c r="AI7476" s="32">
        <f t="shared" si="154"/>
        <v>45603.374999981876</v>
      </c>
      <c r="AJ7476" s="33">
        <v>149.1</v>
      </c>
      <c r="AK7476" s="33">
        <f>MIN(CalcoliFV!$AN$7,CalcoliFV!$AO$7+MAX(0,180-AJ7476)+4)</f>
        <v>104.9</v>
      </c>
    </row>
    <row r="7477" spans="35:37" x14ac:dyDescent="0.3">
      <c r="AI7477" s="32">
        <f t="shared" si="154"/>
        <v>45603.41666664854</v>
      </c>
      <c r="AJ7477" s="33">
        <v>136.22999999999999</v>
      </c>
      <c r="AK7477" s="33">
        <f>MIN(CalcoliFV!$AN$7,CalcoliFV!$AO$7+MAX(0,180-AJ7477)+4)</f>
        <v>110</v>
      </c>
    </row>
    <row r="7478" spans="35:37" x14ac:dyDescent="0.3">
      <c r="AI7478" s="32">
        <f t="shared" si="154"/>
        <v>45603.458333315204</v>
      </c>
      <c r="AJ7478" s="33">
        <v>119.34793000000001</v>
      </c>
      <c r="AK7478" s="33">
        <f>MIN(CalcoliFV!$AN$7,CalcoliFV!$AO$7+MAX(0,180-AJ7478)+4)</f>
        <v>110</v>
      </c>
    </row>
    <row r="7479" spans="35:37" x14ac:dyDescent="0.3">
      <c r="AI7479" s="32">
        <f t="shared" si="154"/>
        <v>45603.499999981868</v>
      </c>
      <c r="AJ7479" s="33">
        <v>118.41</v>
      </c>
      <c r="AK7479" s="33">
        <f>MIN(CalcoliFV!$AN$7,CalcoliFV!$AO$7+MAX(0,180-AJ7479)+4)</f>
        <v>110</v>
      </c>
    </row>
    <row r="7480" spans="35:37" x14ac:dyDescent="0.3">
      <c r="AI7480" s="32">
        <f t="shared" si="154"/>
        <v>45603.541666648533</v>
      </c>
      <c r="AJ7480" s="33">
        <v>113.03</v>
      </c>
      <c r="AK7480" s="33">
        <f>MIN(CalcoliFV!$AN$7,CalcoliFV!$AO$7+MAX(0,180-AJ7480)+4)</f>
        <v>110</v>
      </c>
    </row>
    <row r="7481" spans="35:37" x14ac:dyDescent="0.3">
      <c r="AI7481" s="32">
        <f t="shared" si="154"/>
        <v>45603.583333315197</v>
      </c>
      <c r="AJ7481" s="33">
        <v>116</v>
      </c>
      <c r="AK7481" s="33">
        <f>MIN(CalcoliFV!$AN$7,CalcoliFV!$AO$7+MAX(0,180-AJ7481)+4)</f>
        <v>110</v>
      </c>
    </row>
    <row r="7482" spans="35:37" x14ac:dyDescent="0.3">
      <c r="AI7482" s="32">
        <f t="shared" si="154"/>
        <v>45603.624999981861</v>
      </c>
      <c r="AJ7482" s="33">
        <v>124.61</v>
      </c>
      <c r="AK7482" s="33">
        <f>MIN(CalcoliFV!$AN$7,CalcoliFV!$AO$7+MAX(0,180-AJ7482)+4)</f>
        <v>110</v>
      </c>
    </row>
    <row r="7483" spans="35:37" x14ac:dyDescent="0.3">
      <c r="AI7483" s="32">
        <f t="shared" si="154"/>
        <v>45603.666666648525</v>
      </c>
      <c r="AJ7483" s="33">
        <v>138.85</v>
      </c>
      <c r="AK7483" s="33">
        <f>MIN(CalcoliFV!$AN$7,CalcoliFV!$AO$7+MAX(0,180-AJ7483)+4)</f>
        <v>110</v>
      </c>
    </row>
    <row r="7484" spans="35:37" x14ac:dyDescent="0.3">
      <c r="AI7484" s="32">
        <f t="shared" si="154"/>
        <v>45603.70833331519</v>
      </c>
      <c r="AJ7484" s="33">
        <v>160.74</v>
      </c>
      <c r="AK7484" s="33">
        <f>MIN(CalcoliFV!$AN$7,CalcoliFV!$AO$7+MAX(0,180-AJ7484)+4)</f>
        <v>93.259999999999991</v>
      </c>
    </row>
    <row r="7485" spans="35:37" x14ac:dyDescent="0.3">
      <c r="AI7485" s="32">
        <f t="shared" si="154"/>
        <v>45603.749999981854</v>
      </c>
      <c r="AJ7485" s="33">
        <v>167.84</v>
      </c>
      <c r="AK7485" s="33">
        <f>MIN(CalcoliFV!$AN$7,CalcoliFV!$AO$7+MAX(0,180-AJ7485)+4)</f>
        <v>86.16</v>
      </c>
    </row>
    <row r="7486" spans="35:37" x14ac:dyDescent="0.3">
      <c r="AI7486" s="32">
        <f t="shared" si="154"/>
        <v>45603.791666648518</v>
      </c>
      <c r="AJ7486" s="33">
        <v>170</v>
      </c>
      <c r="AK7486" s="33">
        <f>MIN(CalcoliFV!$AN$7,CalcoliFV!$AO$7+MAX(0,180-AJ7486)+4)</f>
        <v>84</v>
      </c>
    </row>
    <row r="7487" spans="35:37" x14ac:dyDescent="0.3">
      <c r="AI7487" s="32">
        <f t="shared" si="154"/>
        <v>45603.833333315182</v>
      </c>
      <c r="AJ7487" s="33">
        <v>173.77</v>
      </c>
      <c r="AK7487" s="33">
        <f>MIN(CalcoliFV!$AN$7,CalcoliFV!$AO$7+MAX(0,180-AJ7487)+4)</f>
        <v>80.22999999999999</v>
      </c>
    </row>
    <row r="7488" spans="35:37" x14ac:dyDescent="0.3">
      <c r="AI7488" s="32">
        <f t="shared" si="154"/>
        <v>45603.874999981846</v>
      </c>
      <c r="AJ7488" s="33">
        <v>135</v>
      </c>
      <c r="AK7488" s="33">
        <f>MIN(CalcoliFV!$AN$7,CalcoliFV!$AO$7+MAX(0,180-AJ7488)+4)</f>
        <v>110</v>
      </c>
    </row>
    <row r="7489" spans="35:37" x14ac:dyDescent="0.3">
      <c r="AI7489" s="32">
        <f t="shared" si="154"/>
        <v>45603.916666648511</v>
      </c>
      <c r="AJ7489" s="33">
        <v>119.12</v>
      </c>
      <c r="AK7489" s="33">
        <f>MIN(CalcoliFV!$AN$7,CalcoliFV!$AO$7+MAX(0,180-AJ7489)+4)</f>
        <v>110</v>
      </c>
    </row>
    <row r="7490" spans="35:37" x14ac:dyDescent="0.3">
      <c r="AI7490" s="32">
        <f t="shared" si="154"/>
        <v>45603.958333315175</v>
      </c>
      <c r="AJ7490" s="33">
        <v>115.5</v>
      </c>
      <c r="AK7490" s="33">
        <f>MIN(CalcoliFV!$AN$7,CalcoliFV!$AO$7+MAX(0,180-AJ7490)+4)</f>
        <v>110</v>
      </c>
    </row>
    <row r="7491" spans="35:37" x14ac:dyDescent="0.3">
      <c r="AI7491" s="32">
        <f t="shared" si="154"/>
        <v>45603.999999981839</v>
      </c>
      <c r="AJ7491" s="33">
        <v>108.38</v>
      </c>
      <c r="AK7491" s="33">
        <f>MIN(CalcoliFV!$AN$7,CalcoliFV!$AO$7+MAX(0,180-AJ7491)+4)</f>
        <v>110</v>
      </c>
    </row>
    <row r="7492" spans="35:37" x14ac:dyDescent="0.3">
      <c r="AI7492" s="32">
        <f t="shared" si="154"/>
        <v>45604.041666648503</v>
      </c>
      <c r="AJ7492" s="33">
        <v>104.05504999999999</v>
      </c>
      <c r="AK7492" s="33">
        <f>MIN(CalcoliFV!$AN$7,CalcoliFV!$AO$7+MAX(0,180-AJ7492)+4)</f>
        <v>110</v>
      </c>
    </row>
    <row r="7493" spans="35:37" x14ac:dyDescent="0.3">
      <c r="AI7493" s="32">
        <f t="shared" ref="AI7493:AI7556" si="155">AI7492+1/24</f>
        <v>45604.083333315168</v>
      </c>
      <c r="AJ7493" s="33">
        <v>100.89</v>
      </c>
      <c r="AK7493" s="33">
        <f>MIN(CalcoliFV!$AN$7,CalcoliFV!$AO$7+MAX(0,180-AJ7493)+4)</f>
        <v>110</v>
      </c>
    </row>
    <row r="7494" spans="35:37" x14ac:dyDescent="0.3">
      <c r="AI7494" s="32">
        <f t="shared" si="155"/>
        <v>45604.124999981832</v>
      </c>
      <c r="AJ7494" s="33">
        <v>99.06</v>
      </c>
      <c r="AK7494" s="33">
        <f>MIN(CalcoliFV!$AN$7,CalcoliFV!$AO$7+MAX(0,180-AJ7494)+4)</f>
        <v>110</v>
      </c>
    </row>
    <row r="7495" spans="35:37" x14ac:dyDescent="0.3">
      <c r="AI7495" s="32">
        <f t="shared" si="155"/>
        <v>45604.166666648496</v>
      </c>
      <c r="AJ7495" s="33">
        <v>98.77</v>
      </c>
      <c r="AK7495" s="33">
        <f>MIN(CalcoliFV!$AN$7,CalcoliFV!$AO$7+MAX(0,180-AJ7495)+4)</f>
        <v>110</v>
      </c>
    </row>
    <row r="7496" spans="35:37" x14ac:dyDescent="0.3">
      <c r="AI7496" s="32">
        <f t="shared" si="155"/>
        <v>45604.20833331516</v>
      </c>
      <c r="AJ7496" s="33">
        <v>100.31</v>
      </c>
      <c r="AK7496" s="33">
        <f>MIN(CalcoliFV!$AN$7,CalcoliFV!$AO$7+MAX(0,180-AJ7496)+4)</f>
        <v>110</v>
      </c>
    </row>
    <row r="7497" spans="35:37" x14ac:dyDescent="0.3">
      <c r="AI7497" s="32">
        <f t="shared" si="155"/>
        <v>45604.249999981825</v>
      </c>
      <c r="AJ7497" s="33">
        <v>105.15</v>
      </c>
      <c r="AK7497" s="33">
        <f>MIN(CalcoliFV!$AN$7,CalcoliFV!$AO$7+MAX(0,180-AJ7497)+4)</f>
        <v>110</v>
      </c>
    </row>
    <row r="7498" spans="35:37" x14ac:dyDescent="0.3">
      <c r="AI7498" s="32">
        <f t="shared" si="155"/>
        <v>45604.291666648489</v>
      </c>
      <c r="AJ7498" s="33">
        <v>119.26</v>
      </c>
      <c r="AK7498" s="33">
        <f>MIN(CalcoliFV!$AN$7,CalcoliFV!$AO$7+MAX(0,180-AJ7498)+4)</f>
        <v>110</v>
      </c>
    </row>
    <row r="7499" spans="35:37" x14ac:dyDescent="0.3">
      <c r="AI7499" s="32">
        <f t="shared" si="155"/>
        <v>45604.333333315153</v>
      </c>
      <c r="AJ7499" s="33">
        <v>130</v>
      </c>
      <c r="AK7499" s="33">
        <f>MIN(CalcoliFV!$AN$7,CalcoliFV!$AO$7+MAX(0,180-AJ7499)+4)</f>
        <v>110</v>
      </c>
    </row>
    <row r="7500" spans="35:37" x14ac:dyDescent="0.3">
      <c r="AI7500" s="32">
        <f t="shared" si="155"/>
        <v>45604.374999981817</v>
      </c>
      <c r="AJ7500" s="33">
        <v>135.90585999999999</v>
      </c>
      <c r="AK7500" s="33">
        <f>MIN(CalcoliFV!$AN$7,CalcoliFV!$AO$7+MAX(0,180-AJ7500)+4)</f>
        <v>110</v>
      </c>
    </row>
    <row r="7501" spans="35:37" x14ac:dyDescent="0.3">
      <c r="AI7501" s="32">
        <f t="shared" si="155"/>
        <v>45604.416666648482</v>
      </c>
      <c r="AJ7501" s="33">
        <v>124.1</v>
      </c>
      <c r="AK7501" s="33">
        <f>MIN(CalcoliFV!$AN$7,CalcoliFV!$AO$7+MAX(0,180-AJ7501)+4)</f>
        <v>110</v>
      </c>
    </row>
    <row r="7502" spans="35:37" x14ac:dyDescent="0.3">
      <c r="AI7502" s="32">
        <f t="shared" si="155"/>
        <v>45604.458333315146</v>
      </c>
      <c r="AJ7502" s="33">
        <v>117.34</v>
      </c>
      <c r="AK7502" s="33">
        <f>MIN(CalcoliFV!$AN$7,CalcoliFV!$AO$7+MAX(0,180-AJ7502)+4)</f>
        <v>110</v>
      </c>
    </row>
    <row r="7503" spans="35:37" x14ac:dyDescent="0.3">
      <c r="AI7503" s="32">
        <f t="shared" si="155"/>
        <v>45604.49999998181</v>
      </c>
      <c r="AJ7503" s="33">
        <v>110.94</v>
      </c>
      <c r="AK7503" s="33">
        <f>MIN(CalcoliFV!$AN$7,CalcoliFV!$AO$7+MAX(0,180-AJ7503)+4)</f>
        <v>110</v>
      </c>
    </row>
    <row r="7504" spans="35:37" x14ac:dyDescent="0.3">
      <c r="AI7504" s="32">
        <f t="shared" si="155"/>
        <v>45604.541666648474</v>
      </c>
      <c r="AJ7504" s="33">
        <v>105.59278999999999</v>
      </c>
      <c r="AK7504" s="33">
        <f>MIN(CalcoliFV!$AN$7,CalcoliFV!$AO$7+MAX(0,180-AJ7504)+4)</f>
        <v>110</v>
      </c>
    </row>
    <row r="7505" spans="35:37" x14ac:dyDescent="0.3">
      <c r="AI7505" s="32">
        <f t="shared" si="155"/>
        <v>45604.583333315139</v>
      </c>
      <c r="AJ7505" s="33">
        <v>106.80586</v>
      </c>
      <c r="AK7505" s="33">
        <f>MIN(CalcoliFV!$AN$7,CalcoliFV!$AO$7+MAX(0,180-AJ7505)+4)</f>
        <v>110</v>
      </c>
    </row>
    <row r="7506" spans="35:37" x14ac:dyDescent="0.3">
      <c r="AI7506" s="32">
        <f t="shared" si="155"/>
        <v>45604.624999981803</v>
      </c>
      <c r="AJ7506" s="33">
        <v>114</v>
      </c>
      <c r="AK7506" s="33">
        <f>MIN(CalcoliFV!$AN$7,CalcoliFV!$AO$7+MAX(0,180-AJ7506)+4)</f>
        <v>110</v>
      </c>
    </row>
    <row r="7507" spans="35:37" x14ac:dyDescent="0.3">
      <c r="AI7507" s="32">
        <f t="shared" si="155"/>
        <v>45604.666666648467</v>
      </c>
      <c r="AJ7507" s="33">
        <v>122.8</v>
      </c>
      <c r="AK7507" s="33">
        <f>MIN(CalcoliFV!$AN$7,CalcoliFV!$AO$7+MAX(0,180-AJ7507)+4)</f>
        <v>110</v>
      </c>
    </row>
    <row r="7508" spans="35:37" x14ac:dyDescent="0.3">
      <c r="AI7508" s="32">
        <f t="shared" si="155"/>
        <v>45604.708333315131</v>
      </c>
      <c r="AJ7508" s="33">
        <v>135.38999999999999</v>
      </c>
      <c r="AK7508" s="33">
        <f>MIN(CalcoliFV!$AN$7,CalcoliFV!$AO$7+MAX(0,180-AJ7508)+4)</f>
        <v>110</v>
      </c>
    </row>
    <row r="7509" spans="35:37" x14ac:dyDescent="0.3">
      <c r="AI7509" s="32">
        <f t="shared" si="155"/>
        <v>45604.749999981796</v>
      </c>
      <c r="AJ7509" s="33">
        <v>150</v>
      </c>
      <c r="AK7509" s="33">
        <f>MIN(CalcoliFV!$AN$7,CalcoliFV!$AO$7+MAX(0,180-AJ7509)+4)</f>
        <v>104</v>
      </c>
    </row>
    <row r="7510" spans="35:37" x14ac:dyDescent="0.3">
      <c r="AI7510" s="32">
        <f t="shared" si="155"/>
        <v>45604.79166664846</v>
      </c>
      <c r="AJ7510" s="33">
        <v>160</v>
      </c>
      <c r="AK7510" s="33">
        <f>MIN(CalcoliFV!$AN$7,CalcoliFV!$AO$7+MAX(0,180-AJ7510)+4)</f>
        <v>94</v>
      </c>
    </row>
    <row r="7511" spans="35:37" x14ac:dyDescent="0.3">
      <c r="AI7511" s="32">
        <f t="shared" si="155"/>
        <v>45604.833333315124</v>
      </c>
      <c r="AJ7511" s="33">
        <v>167.08</v>
      </c>
      <c r="AK7511" s="33">
        <f>MIN(CalcoliFV!$AN$7,CalcoliFV!$AO$7+MAX(0,180-AJ7511)+4)</f>
        <v>86.919999999999987</v>
      </c>
    </row>
    <row r="7512" spans="35:37" x14ac:dyDescent="0.3">
      <c r="AI7512" s="32">
        <f t="shared" si="155"/>
        <v>45604.874999981788</v>
      </c>
      <c r="AJ7512" s="33">
        <v>123.37</v>
      </c>
      <c r="AK7512" s="33">
        <f>MIN(CalcoliFV!$AN$7,CalcoliFV!$AO$7+MAX(0,180-AJ7512)+4)</f>
        <v>110</v>
      </c>
    </row>
    <row r="7513" spans="35:37" x14ac:dyDescent="0.3">
      <c r="AI7513" s="32">
        <f t="shared" si="155"/>
        <v>45604.916666648453</v>
      </c>
      <c r="AJ7513" s="33">
        <v>117.92</v>
      </c>
      <c r="AK7513" s="33">
        <f>MIN(CalcoliFV!$AN$7,CalcoliFV!$AO$7+MAX(0,180-AJ7513)+4)</f>
        <v>110</v>
      </c>
    </row>
    <row r="7514" spans="35:37" x14ac:dyDescent="0.3">
      <c r="AI7514" s="32">
        <f t="shared" si="155"/>
        <v>45604.958333315117</v>
      </c>
      <c r="AJ7514" s="33">
        <v>117.55</v>
      </c>
      <c r="AK7514" s="33">
        <f>MIN(CalcoliFV!$AN$7,CalcoliFV!$AO$7+MAX(0,180-AJ7514)+4)</f>
        <v>110</v>
      </c>
    </row>
    <row r="7515" spans="35:37" x14ac:dyDescent="0.3">
      <c r="AI7515" s="32">
        <f t="shared" si="155"/>
        <v>45604.999999981781</v>
      </c>
      <c r="AJ7515" s="33">
        <v>113.19</v>
      </c>
      <c r="AK7515" s="33">
        <f>MIN(CalcoliFV!$AN$7,CalcoliFV!$AO$7+MAX(0,180-AJ7515)+4)</f>
        <v>110</v>
      </c>
    </row>
    <row r="7516" spans="35:37" x14ac:dyDescent="0.3">
      <c r="AI7516" s="32">
        <f t="shared" si="155"/>
        <v>45605.041666648445</v>
      </c>
      <c r="AJ7516" s="33">
        <v>111.54</v>
      </c>
      <c r="AK7516" s="33">
        <f>MIN(CalcoliFV!$AN$7,CalcoliFV!$AO$7+MAX(0,180-AJ7516)+4)</f>
        <v>110</v>
      </c>
    </row>
    <row r="7517" spans="35:37" x14ac:dyDescent="0.3">
      <c r="AI7517" s="32">
        <f t="shared" si="155"/>
        <v>45605.083333315109</v>
      </c>
      <c r="AJ7517" s="33">
        <v>110.89</v>
      </c>
      <c r="AK7517" s="33">
        <f>MIN(CalcoliFV!$AN$7,CalcoliFV!$AO$7+MAX(0,180-AJ7517)+4)</f>
        <v>110</v>
      </c>
    </row>
    <row r="7518" spans="35:37" x14ac:dyDescent="0.3">
      <c r="AI7518" s="32">
        <f t="shared" si="155"/>
        <v>45605.124999981774</v>
      </c>
      <c r="AJ7518" s="33">
        <v>105.1</v>
      </c>
      <c r="AK7518" s="33">
        <f>MIN(CalcoliFV!$AN$7,CalcoliFV!$AO$7+MAX(0,180-AJ7518)+4)</f>
        <v>110</v>
      </c>
    </row>
    <row r="7519" spans="35:37" x14ac:dyDescent="0.3">
      <c r="AI7519" s="32">
        <f t="shared" si="155"/>
        <v>45605.166666648438</v>
      </c>
      <c r="AJ7519" s="33">
        <v>104.43</v>
      </c>
      <c r="AK7519" s="33">
        <f>MIN(CalcoliFV!$AN$7,CalcoliFV!$AO$7+MAX(0,180-AJ7519)+4)</f>
        <v>110</v>
      </c>
    </row>
    <row r="7520" spans="35:37" x14ac:dyDescent="0.3">
      <c r="AI7520" s="32">
        <f t="shared" si="155"/>
        <v>45605.208333315102</v>
      </c>
      <c r="AJ7520" s="33">
        <v>102.4</v>
      </c>
      <c r="AK7520" s="33">
        <f>MIN(CalcoliFV!$AN$7,CalcoliFV!$AO$7+MAX(0,180-AJ7520)+4)</f>
        <v>110</v>
      </c>
    </row>
    <row r="7521" spans="35:37" x14ac:dyDescent="0.3">
      <c r="AI7521" s="32">
        <f t="shared" si="155"/>
        <v>45605.249999981766</v>
      </c>
      <c r="AJ7521" s="33">
        <v>104.48</v>
      </c>
      <c r="AK7521" s="33">
        <f>MIN(CalcoliFV!$AN$7,CalcoliFV!$AO$7+MAX(0,180-AJ7521)+4)</f>
        <v>110</v>
      </c>
    </row>
    <row r="7522" spans="35:37" x14ac:dyDescent="0.3">
      <c r="AI7522" s="32">
        <f t="shared" si="155"/>
        <v>45605.291666648431</v>
      </c>
      <c r="AJ7522" s="33">
        <v>113.68</v>
      </c>
      <c r="AK7522" s="33">
        <f>MIN(CalcoliFV!$AN$7,CalcoliFV!$AO$7+MAX(0,180-AJ7522)+4)</f>
        <v>110</v>
      </c>
    </row>
    <row r="7523" spans="35:37" x14ac:dyDescent="0.3">
      <c r="AI7523" s="32">
        <f t="shared" si="155"/>
        <v>45605.333333315095</v>
      </c>
      <c r="AJ7523" s="33">
        <v>122.58</v>
      </c>
      <c r="AK7523" s="33">
        <f>MIN(CalcoliFV!$AN$7,CalcoliFV!$AO$7+MAX(0,180-AJ7523)+4)</f>
        <v>110</v>
      </c>
    </row>
    <row r="7524" spans="35:37" x14ac:dyDescent="0.3">
      <c r="AI7524" s="32">
        <f t="shared" si="155"/>
        <v>45605.374999981759</v>
      </c>
      <c r="AJ7524" s="33">
        <v>123.85</v>
      </c>
      <c r="AK7524" s="33">
        <f>MIN(CalcoliFV!$AN$7,CalcoliFV!$AO$7+MAX(0,180-AJ7524)+4)</f>
        <v>110</v>
      </c>
    </row>
    <row r="7525" spans="35:37" x14ac:dyDescent="0.3">
      <c r="AI7525" s="32">
        <f t="shared" si="155"/>
        <v>45605.416666648423</v>
      </c>
      <c r="AJ7525" s="33">
        <v>124.36</v>
      </c>
      <c r="AK7525" s="33">
        <f>MIN(CalcoliFV!$AN$7,CalcoliFV!$AO$7+MAX(0,180-AJ7525)+4)</f>
        <v>110</v>
      </c>
    </row>
    <row r="7526" spans="35:37" x14ac:dyDescent="0.3">
      <c r="AI7526" s="32">
        <f t="shared" si="155"/>
        <v>45605.458333315088</v>
      </c>
      <c r="AJ7526" s="33">
        <v>117.48</v>
      </c>
      <c r="AK7526" s="33">
        <f>MIN(CalcoliFV!$AN$7,CalcoliFV!$AO$7+MAX(0,180-AJ7526)+4)</f>
        <v>110</v>
      </c>
    </row>
    <row r="7527" spans="35:37" x14ac:dyDescent="0.3">
      <c r="AI7527" s="32">
        <f t="shared" si="155"/>
        <v>45605.499999981752</v>
      </c>
      <c r="AJ7527" s="33">
        <v>113.54</v>
      </c>
      <c r="AK7527" s="33">
        <f>MIN(CalcoliFV!$AN$7,CalcoliFV!$AO$7+MAX(0,180-AJ7527)+4)</f>
        <v>110</v>
      </c>
    </row>
    <row r="7528" spans="35:37" x14ac:dyDescent="0.3">
      <c r="AI7528" s="32">
        <f t="shared" si="155"/>
        <v>45605.541666648416</v>
      </c>
      <c r="AJ7528" s="33">
        <v>106.88124999999999</v>
      </c>
      <c r="AK7528" s="33">
        <f>MIN(CalcoliFV!$AN$7,CalcoliFV!$AO$7+MAX(0,180-AJ7528)+4)</f>
        <v>110</v>
      </c>
    </row>
    <row r="7529" spans="35:37" x14ac:dyDescent="0.3">
      <c r="AI7529" s="32">
        <f t="shared" si="155"/>
        <v>45605.58333331508</v>
      </c>
      <c r="AJ7529" s="33">
        <v>108</v>
      </c>
      <c r="AK7529" s="33">
        <f>MIN(CalcoliFV!$AN$7,CalcoliFV!$AO$7+MAX(0,180-AJ7529)+4)</f>
        <v>110</v>
      </c>
    </row>
    <row r="7530" spans="35:37" x14ac:dyDescent="0.3">
      <c r="AI7530" s="32">
        <f t="shared" si="155"/>
        <v>45605.624999981745</v>
      </c>
      <c r="AJ7530" s="33">
        <v>110.18</v>
      </c>
      <c r="AK7530" s="33">
        <f>MIN(CalcoliFV!$AN$7,CalcoliFV!$AO$7+MAX(0,180-AJ7530)+4)</f>
        <v>110</v>
      </c>
    </row>
    <row r="7531" spans="35:37" x14ac:dyDescent="0.3">
      <c r="AI7531" s="32">
        <f t="shared" si="155"/>
        <v>45605.666666648409</v>
      </c>
      <c r="AJ7531" s="33">
        <v>122.12</v>
      </c>
      <c r="AK7531" s="33">
        <f>MIN(CalcoliFV!$AN$7,CalcoliFV!$AO$7+MAX(0,180-AJ7531)+4)</f>
        <v>110</v>
      </c>
    </row>
    <row r="7532" spans="35:37" x14ac:dyDescent="0.3">
      <c r="AI7532" s="32">
        <f t="shared" si="155"/>
        <v>45605.708333315073</v>
      </c>
      <c r="AJ7532" s="33">
        <v>134</v>
      </c>
      <c r="AK7532" s="33">
        <f>MIN(CalcoliFV!$AN$7,CalcoliFV!$AO$7+MAX(0,180-AJ7532)+4)</f>
        <v>110</v>
      </c>
    </row>
    <row r="7533" spans="35:37" x14ac:dyDescent="0.3">
      <c r="AI7533" s="32">
        <f t="shared" si="155"/>
        <v>45605.749999981737</v>
      </c>
      <c r="AJ7533" s="33">
        <v>145.42878999999999</v>
      </c>
      <c r="AK7533" s="33">
        <f>MIN(CalcoliFV!$AN$7,CalcoliFV!$AO$7+MAX(0,180-AJ7533)+4)</f>
        <v>108.57121000000001</v>
      </c>
    </row>
    <row r="7534" spans="35:37" x14ac:dyDescent="0.3">
      <c r="AI7534" s="32">
        <f t="shared" si="155"/>
        <v>45605.791666648402</v>
      </c>
      <c r="AJ7534" s="33">
        <v>150</v>
      </c>
      <c r="AK7534" s="33">
        <f>MIN(CalcoliFV!$AN$7,CalcoliFV!$AO$7+MAX(0,180-AJ7534)+4)</f>
        <v>104</v>
      </c>
    </row>
    <row r="7535" spans="35:37" x14ac:dyDescent="0.3">
      <c r="AI7535" s="32">
        <f t="shared" si="155"/>
        <v>45605.833333315066</v>
      </c>
      <c r="AJ7535" s="33">
        <v>145</v>
      </c>
      <c r="AK7535" s="33">
        <f>MIN(CalcoliFV!$AN$7,CalcoliFV!$AO$7+MAX(0,180-AJ7535)+4)</f>
        <v>109</v>
      </c>
    </row>
    <row r="7536" spans="35:37" x14ac:dyDescent="0.3">
      <c r="AI7536" s="32">
        <f t="shared" si="155"/>
        <v>45605.87499998173</v>
      </c>
      <c r="AJ7536" s="33">
        <v>129.62</v>
      </c>
      <c r="AK7536" s="33">
        <f>MIN(CalcoliFV!$AN$7,CalcoliFV!$AO$7+MAX(0,180-AJ7536)+4)</f>
        <v>110</v>
      </c>
    </row>
    <row r="7537" spans="35:37" x14ac:dyDescent="0.3">
      <c r="AI7537" s="32">
        <f t="shared" si="155"/>
        <v>45605.916666648394</v>
      </c>
      <c r="AJ7537" s="33">
        <v>122.87</v>
      </c>
      <c r="AK7537" s="33">
        <f>MIN(CalcoliFV!$AN$7,CalcoliFV!$AO$7+MAX(0,180-AJ7537)+4)</f>
        <v>110</v>
      </c>
    </row>
    <row r="7538" spans="35:37" x14ac:dyDescent="0.3">
      <c r="AI7538" s="32">
        <f t="shared" si="155"/>
        <v>45605.958333315059</v>
      </c>
      <c r="AJ7538" s="33">
        <v>120</v>
      </c>
      <c r="AK7538" s="33">
        <f>MIN(CalcoliFV!$AN$7,CalcoliFV!$AO$7+MAX(0,180-AJ7538)+4)</f>
        <v>110</v>
      </c>
    </row>
    <row r="7539" spans="35:37" x14ac:dyDescent="0.3">
      <c r="AI7539" s="32">
        <f t="shared" si="155"/>
        <v>45605.999999981723</v>
      </c>
      <c r="AJ7539" s="33">
        <v>114.77</v>
      </c>
      <c r="AK7539" s="33">
        <f>MIN(CalcoliFV!$AN$7,CalcoliFV!$AO$7+MAX(0,180-AJ7539)+4)</f>
        <v>110</v>
      </c>
    </row>
    <row r="7540" spans="35:37" x14ac:dyDescent="0.3">
      <c r="AI7540" s="32">
        <f t="shared" si="155"/>
        <v>45606.041666648387</v>
      </c>
      <c r="AJ7540" s="33">
        <v>125</v>
      </c>
      <c r="AK7540" s="33">
        <f>MIN(CalcoliFV!$AN$7,CalcoliFV!$AO$7+MAX(0,180-AJ7540)+4)</f>
        <v>110</v>
      </c>
    </row>
    <row r="7541" spans="35:37" x14ac:dyDescent="0.3">
      <c r="AI7541" s="32">
        <f t="shared" si="155"/>
        <v>45606.083333315051</v>
      </c>
      <c r="AJ7541" s="33">
        <v>120</v>
      </c>
      <c r="AK7541" s="33">
        <f>MIN(CalcoliFV!$AN$7,CalcoliFV!$AO$7+MAX(0,180-AJ7541)+4)</f>
        <v>110</v>
      </c>
    </row>
    <row r="7542" spans="35:37" x14ac:dyDescent="0.3">
      <c r="AI7542" s="32">
        <f t="shared" si="155"/>
        <v>45606.124999981716</v>
      </c>
      <c r="AJ7542" s="33">
        <v>116.03</v>
      </c>
      <c r="AK7542" s="33">
        <f>MIN(CalcoliFV!$AN$7,CalcoliFV!$AO$7+MAX(0,180-AJ7542)+4)</f>
        <v>110</v>
      </c>
    </row>
    <row r="7543" spans="35:37" x14ac:dyDescent="0.3">
      <c r="AI7543" s="32">
        <f t="shared" si="155"/>
        <v>45606.16666664838</v>
      </c>
      <c r="AJ7543" s="33">
        <v>116.05</v>
      </c>
      <c r="AK7543" s="33">
        <f>MIN(CalcoliFV!$AN$7,CalcoliFV!$AO$7+MAX(0,180-AJ7543)+4)</f>
        <v>110</v>
      </c>
    </row>
    <row r="7544" spans="35:37" x14ac:dyDescent="0.3">
      <c r="AI7544" s="32">
        <f t="shared" si="155"/>
        <v>45606.208333315044</v>
      </c>
      <c r="AJ7544" s="33">
        <v>116.32</v>
      </c>
      <c r="AK7544" s="33">
        <f>MIN(CalcoliFV!$AN$7,CalcoliFV!$AO$7+MAX(0,180-AJ7544)+4)</f>
        <v>110</v>
      </c>
    </row>
    <row r="7545" spans="35:37" x14ac:dyDescent="0.3">
      <c r="AI7545" s="32">
        <f t="shared" si="155"/>
        <v>45606.249999981708</v>
      </c>
      <c r="AJ7545" s="33">
        <v>116.1</v>
      </c>
      <c r="AK7545" s="33">
        <f>MIN(CalcoliFV!$AN$7,CalcoliFV!$AO$7+MAX(0,180-AJ7545)+4)</f>
        <v>110</v>
      </c>
    </row>
    <row r="7546" spans="35:37" x14ac:dyDescent="0.3">
      <c r="AI7546" s="32">
        <f t="shared" si="155"/>
        <v>45606.291666648372</v>
      </c>
      <c r="AJ7546" s="33">
        <v>117.51</v>
      </c>
      <c r="AK7546" s="33">
        <f>MIN(CalcoliFV!$AN$7,CalcoliFV!$AO$7+MAX(0,180-AJ7546)+4)</f>
        <v>110</v>
      </c>
    </row>
    <row r="7547" spans="35:37" x14ac:dyDescent="0.3">
      <c r="AI7547" s="32">
        <f t="shared" si="155"/>
        <v>45606.333333315037</v>
      </c>
      <c r="AJ7547" s="33">
        <v>114.43</v>
      </c>
      <c r="AK7547" s="33">
        <f>MIN(CalcoliFV!$AN$7,CalcoliFV!$AO$7+MAX(0,180-AJ7547)+4)</f>
        <v>110</v>
      </c>
    </row>
    <row r="7548" spans="35:37" x14ac:dyDescent="0.3">
      <c r="AI7548" s="32">
        <f t="shared" si="155"/>
        <v>45606.374999981701</v>
      </c>
      <c r="AJ7548" s="33">
        <v>110.53</v>
      </c>
      <c r="AK7548" s="33">
        <f>MIN(CalcoliFV!$AN$7,CalcoliFV!$AO$7+MAX(0,180-AJ7548)+4)</f>
        <v>110</v>
      </c>
    </row>
    <row r="7549" spans="35:37" x14ac:dyDescent="0.3">
      <c r="AI7549" s="32">
        <f t="shared" si="155"/>
        <v>45606.416666648365</v>
      </c>
      <c r="AJ7549" s="33">
        <v>111.03516</v>
      </c>
      <c r="AK7549" s="33">
        <f>MIN(CalcoliFV!$AN$7,CalcoliFV!$AO$7+MAX(0,180-AJ7549)+4)</f>
        <v>110</v>
      </c>
    </row>
    <row r="7550" spans="35:37" x14ac:dyDescent="0.3">
      <c r="AI7550" s="32">
        <f t="shared" si="155"/>
        <v>45606.458333315029</v>
      </c>
      <c r="AJ7550" s="33">
        <v>109.73567</v>
      </c>
      <c r="AK7550" s="33">
        <f>MIN(CalcoliFV!$AN$7,CalcoliFV!$AO$7+MAX(0,180-AJ7550)+4)</f>
        <v>110</v>
      </c>
    </row>
    <row r="7551" spans="35:37" x14ac:dyDescent="0.3">
      <c r="AI7551" s="32">
        <f t="shared" si="155"/>
        <v>45606.499999981694</v>
      </c>
      <c r="AJ7551" s="33">
        <v>110.12504</v>
      </c>
      <c r="AK7551" s="33">
        <f>MIN(CalcoliFV!$AN$7,CalcoliFV!$AO$7+MAX(0,180-AJ7551)+4)</f>
        <v>110</v>
      </c>
    </row>
    <row r="7552" spans="35:37" x14ac:dyDescent="0.3">
      <c r="AI7552" s="32">
        <f t="shared" si="155"/>
        <v>45606.541666648358</v>
      </c>
      <c r="AJ7552" s="33">
        <v>110.92325</v>
      </c>
      <c r="AK7552" s="33">
        <f>MIN(CalcoliFV!$AN$7,CalcoliFV!$AO$7+MAX(0,180-AJ7552)+4)</f>
        <v>110</v>
      </c>
    </row>
    <row r="7553" spans="35:37" x14ac:dyDescent="0.3">
      <c r="AI7553" s="32">
        <f t="shared" si="155"/>
        <v>45606.583333315022</v>
      </c>
      <c r="AJ7553" s="33">
        <v>106.3</v>
      </c>
      <c r="AK7553" s="33">
        <f>MIN(CalcoliFV!$AN$7,CalcoliFV!$AO$7+MAX(0,180-AJ7553)+4)</f>
        <v>110</v>
      </c>
    </row>
    <row r="7554" spans="35:37" x14ac:dyDescent="0.3">
      <c r="AI7554" s="32">
        <f t="shared" si="155"/>
        <v>45606.624999981686</v>
      </c>
      <c r="AJ7554" s="33">
        <v>109.72</v>
      </c>
      <c r="AK7554" s="33">
        <f>MIN(CalcoliFV!$AN$7,CalcoliFV!$AO$7+MAX(0,180-AJ7554)+4)</f>
        <v>110</v>
      </c>
    </row>
    <row r="7555" spans="35:37" x14ac:dyDescent="0.3">
      <c r="AI7555" s="32">
        <f t="shared" si="155"/>
        <v>45606.666666648351</v>
      </c>
      <c r="AJ7555" s="33">
        <v>123.91</v>
      </c>
      <c r="AK7555" s="33">
        <f>MIN(CalcoliFV!$AN$7,CalcoliFV!$AO$7+MAX(0,180-AJ7555)+4)</f>
        <v>110</v>
      </c>
    </row>
    <row r="7556" spans="35:37" x14ac:dyDescent="0.3">
      <c r="AI7556" s="32">
        <f t="shared" si="155"/>
        <v>45606.708333315015</v>
      </c>
      <c r="AJ7556" s="33">
        <v>130.12</v>
      </c>
      <c r="AK7556" s="33">
        <f>MIN(CalcoliFV!$AN$7,CalcoliFV!$AO$7+MAX(0,180-AJ7556)+4)</f>
        <v>110</v>
      </c>
    </row>
    <row r="7557" spans="35:37" x14ac:dyDescent="0.3">
      <c r="AI7557" s="32">
        <f t="shared" ref="AI7557:AI7620" si="156">AI7556+1/24</f>
        <v>45606.749999981679</v>
      </c>
      <c r="AJ7557" s="33">
        <v>143</v>
      </c>
      <c r="AK7557" s="33">
        <f>MIN(CalcoliFV!$AN$7,CalcoliFV!$AO$7+MAX(0,180-AJ7557)+4)</f>
        <v>110</v>
      </c>
    </row>
    <row r="7558" spans="35:37" x14ac:dyDescent="0.3">
      <c r="AI7558" s="32">
        <f t="shared" si="156"/>
        <v>45606.791666648343</v>
      </c>
      <c r="AJ7558" s="33">
        <v>144.5198</v>
      </c>
      <c r="AK7558" s="33">
        <f>MIN(CalcoliFV!$AN$7,CalcoliFV!$AO$7+MAX(0,180-AJ7558)+4)</f>
        <v>109.4802</v>
      </c>
    </row>
    <row r="7559" spans="35:37" x14ac:dyDescent="0.3">
      <c r="AI7559" s="32">
        <f t="shared" si="156"/>
        <v>45606.833333315008</v>
      </c>
      <c r="AJ7559" s="33">
        <v>138.44318000000001</v>
      </c>
      <c r="AK7559" s="33">
        <f>MIN(CalcoliFV!$AN$7,CalcoliFV!$AO$7+MAX(0,180-AJ7559)+4)</f>
        <v>110</v>
      </c>
    </row>
    <row r="7560" spans="35:37" x14ac:dyDescent="0.3">
      <c r="AI7560" s="32">
        <f t="shared" si="156"/>
        <v>45606.874999981672</v>
      </c>
      <c r="AJ7560" s="33">
        <v>127.7</v>
      </c>
      <c r="AK7560" s="33">
        <f>MIN(CalcoliFV!$AN$7,CalcoliFV!$AO$7+MAX(0,180-AJ7560)+4)</f>
        <v>110</v>
      </c>
    </row>
    <row r="7561" spans="35:37" x14ac:dyDescent="0.3">
      <c r="AI7561" s="32">
        <f t="shared" si="156"/>
        <v>45606.916666648336</v>
      </c>
      <c r="AJ7561" s="33">
        <v>125.87</v>
      </c>
      <c r="AK7561" s="33">
        <f>MIN(CalcoliFV!$AN$7,CalcoliFV!$AO$7+MAX(0,180-AJ7561)+4)</f>
        <v>110</v>
      </c>
    </row>
    <row r="7562" spans="35:37" x14ac:dyDescent="0.3">
      <c r="AI7562" s="32">
        <f t="shared" si="156"/>
        <v>45606.958333315</v>
      </c>
      <c r="AJ7562" s="33">
        <v>123.8</v>
      </c>
      <c r="AK7562" s="33">
        <f>MIN(CalcoliFV!$AN$7,CalcoliFV!$AO$7+MAX(0,180-AJ7562)+4)</f>
        <v>110</v>
      </c>
    </row>
    <row r="7563" spans="35:37" x14ac:dyDescent="0.3">
      <c r="AI7563" s="32">
        <f t="shared" si="156"/>
        <v>45606.999999981665</v>
      </c>
      <c r="AJ7563" s="33">
        <v>114.32</v>
      </c>
      <c r="AK7563" s="33">
        <f>MIN(CalcoliFV!$AN$7,CalcoliFV!$AO$7+MAX(0,180-AJ7563)+4)</f>
        <v>110</v>
      </c>
    </row>
    <row r="7564" spans="35:37" x14ac:dyDescent="0.3">
      <c r="AI7564" s="32">
        <f t="shared" si="156"/>
        <v>45607.041666648329</v>
      </c>
      <c r="AJ7564" s="33">
        <v>109.72</v>
      </c>
      <c r="AK7564" s="33">
        <f>MIN(CalcoliFV!$AN$7,CalcoliFV!$AO$7+MAX(0,180-AJ7564)+4)</f>
        <v>110</v>
      </c>
    </row>
    <row r="7565" spans="35:37" x14ac:dyDescent="0.3">
      <c r="AI7565" s="32">
        <f t="shared" si="156"/>
        <v>45607.083333314993</v>
      </c>
      <c r="AJ7565" s="33">
        <v>103.88549999999999</v>
      </c>
      <c r="AK7565" s="33">
        <f>MIN(CalcoliFV!$AN$7,CalcoliFV!$AO$7+MAX(0,180-AJ7565)+4)</f>
        <v>110</v>
      </c>
    </row>
    <row r="7566" spans="35:37" x14ac:dyDescent="0.3">
      <c r="AI7566" s="32">
        <f t="shared" si="156"/>
        <v>45607.124999981657</v>
      </c>
      <c r="AJ7566" s="33">
        <v>100.0638</v>
      </c>
      <c r="AK7566" s="33">
        <f>MIN(CalcoliFV!$AN$7,CalcoliFV!$AO$7+MAX(0,180-AJ7566)+4)</f>
        <v>110</v>
      </c>
    </row>
    <row r="7567" spans="35:37" x14ac:dyDescent="0.3">
      <c r="AI7567" s="32">
        <f t="shared" si="156"/>
        <v>45607.166666648322</v>
      </c>
      <c r="AJ7567" s="33">
        <v>99.183040000000005</v>
      </c>
      <c r="AK7567" s="33">
        <f>MIN(CalcoliFV!$AN$7,CalcoliFV!$AO$7+MAX(0,180-AJ7567)+4)</f>
        <v>110</v>
      </c>
    </row>
    <row r="7568" spans="35:37" x14ac:dyDescent="0.3">
      <c r="AI7568" s="32">
        <f t="shared" si="156"/>
        <v>45607.208333314986</v>
      </c>
      <c r="AJ7568" s="33">
        <v>99.289230000000003</v>
      </c>
      <c r="AK7568" s="33">
        <f>MIN(CalcoliFV!$AN$7,CalcoliFV!$AO$7+MAX(0,180-AJ7568)+4)</f>
        <v>110</v>
      </c>
    </row>
    <row r="7569" spans="35:37" x14ac:dyDescent="0.3">
      <c r="AI7569" s="32">
        <f t="shared" si="156"/>
        <v>45607.24999998165</v>
      </c>
      <c r="AJ7569" s="33">
        <v>105.33248</v>
      </c>
      <c r="AK7569" s="33">
        <f>MIN(CalcoliFV!$AN$7,CalcoliFV!$AO$7+MAX(0,180-AJ7569)+4)</f>
        <v>110</v>
      </c>
    </row>
    <row r="7570" spans="35:37" x14ac:dyDescent="0.3">
      <c r="AI7570" s="32">
        <f t="shared" si="156"/>
        <v>45607.291666648314</v>
      </c>
      <c r="AJ7570" s="33">
        <v>125</v>
      </c>
      <c r="AK7570" s="33">
        <f>MIN(CalcoliFV!$AN$7,CalcoliFV!$AO$7+MAX(0,180-AJ7570)+4)</f>
        <v>110</v>
      </c>
    </row>
    <row r="7571" spans="35:37" x14ac:dyDescent="0.3">
      <c r="AI7571" s="32">
        <f t="shared" si="156"/>
        <v>45607.333333314979</v>
      </c>
      <c r="AJ7571" s="33">
        <v>140.37</v>
      </c>
      <c r="AK7571" s="33">
        <f>MIN(CalcoliFV!$AN$7,CalcoliFV!$AO$7+MAX(0,180-AJ7571)+4)</f>
        <v>110</v>
      </c>
    </row>
    <row r="7572" spans="35:37" x14ac:dyDescent="0.3">
      <c r="AI7572" s="32">
        <f t="shared" si="156"/>
        <v>45607.374999981643</v>
      </c>
      <c r="AJ7572" s="33">
        <v>149.07</v>
      </c>
      <c r="AK7572" s="33">
        <f>MIN(CalcoliFV!$AN$7,CalcoliFV!$AO$7+MAX(0,180-AJ7572)+4)</f>
        <v>104.93</v>
      </c>
    </row>
    <row r="7573" spans="35:37" x14ac:dyDescent="0.3">
      <c r="AI7573" s="32">
        <f t="shared" si="156"/>
        <v>45607.416666648307</v>
      </c>
      <c r="AJ7573" s="33">
        <v>127.61</v>
      </c>
      <c r="AK7573" s="33">
        <f>MIN(CalcoliFV!$AN$7,CalcoliFV!$AO$7+MAX(0,180-AJ7573)+4)</f>
        <v>110</v>
      </c>
    </row>
    <row r="7574" spans="35:37" x14ac:dyDescent="0.3">
      <c r="AI7574" s="32">
        <f t="shared" si="156"/>
        <v>45607.458333314971</v>
      </c>
      <c r="AJ7574" s="33">
        <v>125.07</v>
      </c>
      <c r="AK7574" s="33">
        <f>MIN(CalcoliFV!$AN$7,CalcoliFV!$AO$7+MAX(0,180-AJ7574)+4)</f>
        <v>110</v>
      </c>
    </row>
    <row r="7575" spans="35:37" x14ac:dyDescent="0.3">
      <c r="AI7575" s="32">
        <f t="shared" si="156"/>
        <v>45607.499999981635</v>
      </c>
      <c r="AJ7575" s="33">
        <v>122.23</v>
      </c>
      <c r="AK7575" s="33">
        <f>MIN(CalcoliFV!$AN$7,CalcoliFV!$AO$7+MAX(0,180-AJ7575)+4)</f>
        <v>110</v>
      </c>
    </row>
    <row r="7576" spans="35:37" x14ac:dyDescent="0.3">
      <c r="AI7576" s="32">
        <f t="shared" si="156"/>
        <v>45607.5416666483</v>
      </c>
      <c r="AJ7576" s="33">
        <v>117.99</v>
      </c>
      <c r="AK7576" s="33">
        <f>MIN(CalcoliFV!$AN$7,CalcoliFV!$AO$7+MAX(0,180-AJ7576)+4)</f>
        <v>110</v>
      </c>
    </row>
    <row r="7577" spans="35:37" x14ac:dyDescent="0.3">
      <c r="AI7577" s="32">
        <f t="shared" si="156"/>
        <v>45607.583333314964</v>
      </c>
      <c r="AJ7577" s="33">
        <v>118.91</v>
      </c>
      <c r="AK7577" s="33">
        <f>MIN(CalcoliFV!$AN$7,CalcoliFV!$AO$7+MAX(0,180-AJ7577)+4)</f>
        <v>110</v>
      </c>
    </row>
    <row r="7578" spans="35:37" x14ac:dyDescent="0.3">
      <c r="AI7578" s="32">
        <f t="shared" si="156"/>
        <v>45607.624999981628</v>
      </c>
      <c r="AJ7578" s="33">
        <v>128.06</v>
      </c>
      <c r="AK7578" s="33">
        <f>MIN(CalcoliFV!$AN$7,CalcoliFV!$AO$7+MAX(0,180-AJ7578)+4)</f>
        <v>110</v>
      </c>
    </row>
    <row r="7579" spans="35:37" x14ac:dyDescent="0.3">
      <c r="AI7579" s="32">
        <f t="shared" si="156"/>
        <v>45607.666666648292</v>
      </c>
      <c r="AJ7579" s="33">
        <v>149.59</v>
      </c>
      <c r="AK7579" s="33">
        <f>MIN(CalcoliFV!$AN$7,CalcoliFV!$AO$7+MAX(0,180-AJ7579)+4)</f>
        <v>104.41</v>
      </c>
    </row>
    <row r="7580" spans="35:37" x14ac:dyDescent="0.3">
      <c r="AI7580" s="32">
        <f t="shared" si="156"/>
        <v>45607.708333314957</v>
      </c>
      <c r="AJ7580" s="33">
        <v>151</v>
      </c>
      <c r="AK7580" s="33">
        <f>MIN(CalcoliFV!$AN$7,CalcoliFV!$AO$7+MAX(0,180-AJ7580)+4)</f>
        <v>103</v>
      </c>
    </row>
    <row r="7581" spans="35:37" x14ac:dyDescent="0.3">
      <c r="AI7581" s="32">
        <f t="shared" si="156"/>
        <v>45607.749999981621</v>
      </c>
      <c r="AJ7581" s="33">
        <v>154.47</v>
      </c>
      <c r="AK7581" s="33">
        <f>MIN(CalcoliFV!$AN$7,CalcoliFV!$AO$7+MAX(0,180-AJ7581)+4)</f>
        <v>99.53</v>
      </c>
    </row>
    <row r="7582" spans="35:37" x14ac:dyDescent="0.3">
      <c r="AI7582" s="32">
        <f t="shared" si="156"/>
        <v>45607.791666648285</v>
      </c>
      <c r="AJ7582" s="33">
        <v>156.69999999999999</v>
      </c>
      <c r="AK7582" s="33">
        <f>MIN(CalcoliFV!$AN$7,CalcoliFV!$AO$7+MAX(0,180-AJ7582)+4)</f>
        <v>97.300000000000011</v>
      </c>
    </row>
    <row r="7583" spans="35:37" x14ac:dyDescent="0.3">
      <c r="AI7583" s="32">
        <f t="shared" si="156"/>
        <v>45607.833333314949</v>
      </c>
      <c r="AJ7583" s="33">
        <v>158.28</v>
      </c>
      <c r="AK7583" s="33">
        <f>MIN(CalcoliFV!$AN$7,CalcoliFV!$AO$7+MAX(0,180-AJ7583)+4)</f>
        <v>95.72</v>
      </c>
    </row>
    <row r="7584" spans="35:37" x14ac:dyDescent="0.3">
      <c r="AI7584" s="32">
        <f t="shared" si="156"/>
        <v>45607.874999981614</v>
      </c>
      <c r="AJ7584" s="33">
        <v>136.94</v>
      </c>
      <c r="AK7584" s="33">
        <f>MIN(CalcoliFV!$AN$7,CalcoliFV!$AO$7+MAX(0,180-AJ7584)+4)</f>
        <v>110</v>
      </c>
    </row>
    <row r="7585" spans="35:37" x14ac:dyDescent="0.3">
      <c r="AI7585" s="32">
        <f t="shared" si="156"/>
        <v>45607.916666648278</v>
      </c>
      <c r="AJ7585" s="33">
        <v>127.28</v>
      </c>
      <c r="AK7585" s="33">
        <f>MIN(CalcoliFV!$AN$7,CalcoliFV!$AO$7+MAX(0,180-AJ7585)+4)</f>
        <v>110</v>
      </c>
    </row>
    <row r="7586" spans="35:37" x14ac:dyDescent="0.3">
      <c r="AI7586" s="32">
        <f t="shared" si="156"/>
        <v>45607.958333314942</v>
      </c>
      <c r="AJ7586" s="33">
        <v>125</v>
      </c>
      <c r="AK7586" s="33">
        <f>MIN(CalcoliFV!$AN$7,CalcoliFV!$AO$7+MAX(0,180-AJ7586)+4)</f>
        <v>110</v>
      </c>
    </row>
    <row r="7587" spans="35:37" x14ac:dyDescent="0.3">
      <c r="AI7587" s="32">
        <f t="shared" si="156"/>
        <v>45607.999999981606</v>
      </c>
      <c r="AJ7587" s="33">
        <v>120</v>
      </c>
      <c r="AK7587" s="33">
        <f>MIN(CalcoliFV!$AN$7,CalcoliFV!$AO$7+MAX(0,180-AJ7587)+4)</f>
        <v>110</v>
      </c>
    </row>
    <row r="7588" spans="35:37" x14ac:dyDescent="0.3">
      <c r="AI7588" s="32">
        <f t="shared" si="156"/>
        <v>45608.041666648271</v>
      </c>
      <c r="AJ7588" s="33">
        <v>116.59</v>
      </c>
      <c r="AK7588" s="33">
        <f>MIN(CalcoliFV!$AN$7,CalcoliFV!$AO$7+MAX(0,180-AJ7588)+4)</f>
        <v>110</v>
      </c>
    </row>
    <row r="7589" spans="35:37" x14ac:dyDescent="0.3">
      <c r="AI7589" s="32">
        <f t="shared" si="156"/>
        <v>45608.083333314935</v>
      </c>
      <c r="AJ7589" s="33">
        <v>111.18</v>
      </c>
      <c r="AK7589" s="33">
        <f>MIN(CalcoliFV!$AN$7,CalcoliFV!$AO$7+MAX(0,180-AJ7589)+4)</f>
        <v>110</v>
      </c>
    </row>
    <row r="7590" spans="35:37" x14ac:dyDescent="0.3">
      <c r="AI7590" s="32">
        <f t="shared" si="156"/>
        <v>45608.124999981599</v>
      </c>
      <c r="AJ7590" s="33">
        <v>111.6</v>
      </c>
      <c r="AK7590" s="33">
        <f>MIN(CalcoliFV!$AN$7,CalcoliFV!$AO$7+MAX(0,180-AJ7590)+4)</f>
        <v>110</v>
      </c>
    </row>
    <row r="7591" spans="35:37" x14ac:dyDescent="0.3">
      <c r="AI7591" s="32">
        <f t="shared" si="156"/>
        <v>45608.166666648263</v>
      </c>
      <c r="AJ7591" s="33">
        <v>111.6</v>
      </c>
      <c r="AK7591" s="33">
        <f>MIN(CalcoliFV!$AN$7,CalcoliFV!$AO$7+MAX(0,180-AJ7591)+4)</f>
        <v>110</v>
      </c>
    </row>
    <row r="7592" spans="35:37" x14ac:dyDescent="0.3">
      <c r="AI7592" s="32">
        <f t="shared" si="156"/>
        <v>45608.208333314928</v>
      </c>
      <c r="AJ7592" s="33">
        <v>115.27</v>
      </c>
      <c r="AK7592" s="33">
        <f>MIN(CalcoliFV!$AN$7,CalcoliFV!$AO$7+MAX(0,180-AJ7592)+4)</f>
        <v>110</v>
      </c>
    </row>
    <row r="7593" spans="35:37" x14ac:dyDescent="0.3">
      <c r="AI7593" s="32">
        <f t="shared" si="156"/>
        <v>45608.249999981592</v>
      </c>
      <c r="AJ7593" s="33">
        <v>121.89473</v>
      </c>
      <c r="AK7593" s="33">
        <f>MIN(CalcoliFV!$AN$7,CalcoliFV!$AO$7+MAX(0,180-AJ7593)+4)</f>
        <v>110</v>
      </c>
    </row>
    <row r="7594" spans="35:37" x14ac:dyDescent="0.3">
      <c r="AI7594" s="32">
        <f t="shared" si="156"/>
        <v>45608.291666648256</v>
      </c>
      <c r="AJ7594" s="33">
        <v>140</v>
      </c>
      <c r="AK7594" s="33">
        <f>MIN(CalcoliFV!$AN$7,CalcoliFV!$AO$7+MAX(0,180-AJ7594)+4)</f>
        <v>110</v>
      </c>
    </row>
    <row r="7595" spans="35:37" x14ac:dyDescent="0.3">
      <c r="AI7595" s="32">
        <f t="shared" si="156"/>
        <v>45608.33333331492</v>
      </c>
      <c r="AJ7595" s="33">
        <v>168.14</v>
      </c>
      <c r="AK7595" s="33">
        <f>MIN(CalcoliFV!$AN$7,CalcoliFV!$AO$7+MAX(0,180-AJ7595)+4)</f>
        <v>85.860000000000014</v>
      </c>
    </row>
    <row r="7596" spans="35:37" x14ac:dyDescent="0.3">
      <c r="AI7596" s="32">
        <f t="shared" si="156"/>
        <v>45608.374999981585</v>
      </c>
      <c r="AJ7596" s="33">
        <v>175.05</v>
      </c>
      <c r="AK7596" s="33">
        <f>MIN(CalcoliFV!$AN$7,CalcoliFV!$AO$7+MAX(0,180-AJ7596)+4)</f>
        <v>78.949999999999989</v>
      </c>
    </row>
    <row r="7597" spans="35:37" x14ac:dyDescent="0.3">
      <c r="AI7597" s="32">
        <f t="shared" si="156"/>
        <v>45608.416666648249</v>
      </c>
      <c r="AJ7597" s="33">
        <v>160</v>
      </c>
      <c r="AK7597" s="33">
        <f>MIN(CalcoliFV!$AN$7,CalcoliFV!$AO$7+MAX(0,180-AJ7597)+4)</f>
        <v>94</v>
      </c>
    </row>
    <row r="7598" spans="35:37" x14ac:dyDescent="0.3">
      <c r="AI7598" s="32">
        <f t="shared" si="156"/>
        <v>45608.458333314913</v>
      </c>
      <c r="AJ7598" s="33">
        <v>145.51687999999999</v>
      </c>
      <c r="AK7598" s="33">
        <f>MIN(CalcoliFV!$AN$7,CalcoliFV!$AO$7+MAX(0,180-AJ7598)+4)</f>
        <v>108.48312000000001</v>
      </c>
    </row>
    <row r="7599" spans="35:37" x14ac:dyDescent="0.3">
      <c r="AI7599" s="32">
        <f t="shared" si="156"/>
        <v>45608.499999981577</v>
      </c>
      <c r="AJ7599" s="33">
        <v>130.74</v>
      </c>
      <c r="AK7599" s="33">
        <f>MIN(CalcoliFV!$AN$7,CalcoliFV!$AO$7+MAX(0,180-AJ7599)+4)</f>
        <v>110</v>
      </c>
    </row>
    <row r="7600" spans="35:37" x14ac:dyDescent="0.3">
      <c r="AI7600" s="32">
        <f t="shared" si="156"/>
        <v>45608.541666648242</v>
      </c>
      <c r="AJ7600" s="33">
        <v>130.64150000000001</v>
      </c>
      <c r="AK7600" s="33">
        <f>MIN(CalcoliFV!$AN$7,CalcoliFV!$AO$7+MAX(0,180-AJ7600)+4)</f>
        <v>110</v>
      </c>
    </row>
    <row r="7601" spans="35:37" x14ac:dyDescent="0.3">
      <c r="AI7601" s="32">
        <f t="shared" si="156"/>
        <v>45608.583333314906</v>
      </c>
      <c r="AJ7601" s="33">
        <v>140</v>
      </c>
      <c r="AK7601" s="33">
        <f>MIN(CalcoliFV!$AN$7,CalcoliFV!$AO$7+MAX(0,180-AJ7601)+4)</f>
        <v>110</v>
      </c>
    </row>
    <row r="7602" spans="35:37" x14ac:dyDescent="0.3">
      <c r="AI7602" s="32">
        <f t="shared" si="156"/>
        <v>45608.62499998157</v>
      </c>
      <c r="AJ7602" s="33">
        <v>145</v>
      </c>
      <c r="AK7602" s="33">
        <f>MIN(CalcoliFV!$AN$7,CalcoliFV!$AO$7+MAX(0,180-AJ7602)+4)</f>
        <v>109</v>
      </c>
    </row>
    <row r="7603" spans="35:37" x14ac:dyDescent="0.3">
      <c r="AI7603" s="32">
        <f t="shared" si="156"/>
        <v>45608.666666648234</v>
      </c>
      <c r="AJ7603" s="33">
        <v>152.11000000000001</v>
      </c>
      <c r="AK7603" s="33">
        <f>MIN(CalcoliFV!$AN$7,CalcoliFV!$AO$7+MAX(0,180-AJ7603)+4)</f>
        <v>101.88999999999999</v>
      </c>
    </row>
    <row r="7604" spans="35:37" x14ac:dyDescent="0.3">
      <c r="AI7604" s="32">
        <f t="shared" si="156"/>
        <v>45608.708333314898</v>
      </c>
      <c r="AJ7604" s="33">
        <v>155</v>
      </c>
      <c r="AK7604" s="33">
        <f>MIN(CalcoliFV!$AN$7,CalcoliFV!$AO$7+MAX(0,180-AJ7604)+4)</f>
        <v>99</v>
      </c>
    </row>
    <row r="7605" spans="35:37" x14ac:dyDescent="0.3">
      <c r="AI7605" s="32">
        <f t="shared" si="156"/>
        <v>45608.749999981563</v>
      </c>
      <c r="AJ7605" s="33">
        <v>168.52</v>
      </c>
      <c r="AK7605" s="33">
        <f>MIN(CalcoliFV!$AN$7,CalcoliFV!$AO$7+MAX(0,180-AJ7605)+4)</f>
        <v>85.47999999999999</v>
      </c>
    </row>
    <row r="7606" spans="35:37" x14ac:dyDescent="0.3">
      <c r="AI7606" s="32">
        <f t="shared" si="156"/>
        <v>45608.791666648227</v>
      </c>
      <c r="AJ7606" s="33">
        <v>161.84</v>
      </c>
      <c r="AK7606" s="33">
        <f>MIN(CalcoliFV!$AN$7,CalcoliFV!$AO$7+MAX(0,180-AJ7606)+4)</f>
        <v>92.16</v>
      </c>
    </row>
    <row r="7607" spans="35:37" x14ac:dyDescent="0.3">
      <c r="AI7607" s="32">
        <f t="shared" si="156"/>
        <v>45608.833333314891</v>
      </c>
      <c r="AJ7607" s="33">
        <v>159.5</v>
      </c>
      <c r="AK7607" s="33">
        <f>MIN(CalcoliFV!$AN$7,CalcoliFV!$AO$7+MAX(0,180-AJ7607)+4)</f>
        <v>94.5</v>
      </c>
    </row>
    <row r="7608" spans="35:37" x14ac:dyDescent="0.3">
      <c r="AI7608" s="32">
        <f t="shared" si="156"/>
        <v>45608.874999981555</v>
      </c>
      <c r="AJ7608" s="33">
        <v>146.6</v>
      </c>
      <c r="AK7608" s="33">
        <f>MIN(CalcoliFV!$AN$7,CalcoliFV!$AO$7+MAX(0,180-AJ7608)+4)</f>
        <v>107.4</v>
      </c>
    </row>
    <row r="7609" spans="35:37" x14ac:dyDescent="0.3">
      <c r="AI7609" s="32">
        <f t="shared" si="156"/>
        <v>45608.91666664822</v>
      </c>
      <c r="AJ7609" s="33">
        <v>135.49</v>
      </c>
      <c r="AK7609" s="33">
        <f>MIN(CalcoliFV!$AN$7,CalcoliFV!$AO$7+MAX(0,180-AJ7609)+4)</f>
        <v>110</v>
      </c>
    </row>
    <row r="7610" spans="35:37" x14ac:dyDescent="0.3">
      <c r="AI7610" s="32">
        <f t="shared" si="156"/>
        <v>45608.958333314884</v>
      </c>
      <c r="AJ7610" s="33">
        <v>128.47</v>
      </c>
      <c r="AK7610" s="33">
        <f>MIN(CalcoliFV!$AN$7,CalcoliFV!$AO$7+MAX(0,180-AJ7610)+4)</f>
        <v>110</v>
      </c>
    </row>
    <row r="7611" spans="35:37" x14ac:dyDescent="0.3">
      <c r="AI7611" s="32">
        <f t="shared" si="156"/>
        <v>45608.999999981548</v>
      </c>
      <c r="AJ7611" s="33">
        <v>119.46142</v>
      </c>
      <c r="AK7611" s="33">
        <f>MIN(CalcoliFV!$AN$7,CalcoliFV!$AO$7+MAX(0,180-AJ7611)+4)</f>
        <v>110</v>
      </c>
    </row>
    <row r="7612" spans="35:37" x14ac:dyDescent="0.3">
      <c r="AI7612" s="32">
        <f t="shared" si="156"/>
        <v>45609.041666648212</v>
      </c>
      <c r="AJ7612" s="33">
        <v>118.93</v>
      </c>
      <c r="AK7612" s="33">
        <f>MIN(CalcoliFV!$AN$7,CalcoliFV!$AO$7+MAX(0,180-AJ7612)+4)</f>
        <v>110</v>
      </c>
    </row>
    <row r="7613" spans="35:37" x14ac:dyDescent="0.3">
      <c r="AI7613" s="32">
        <f t="shared" si="156"/>
        <v>45609.083333314877</v>
      </c>
      <c r="AJ7613" s="33">
        <v>113.2</v>
      </c>
      <c r="AK7613" s="33">
        <f>MIN(CalcoliFV!$AN$7,CalcoliFV!$AO$7+MAX(0,180-AJ7613)+4)</f>
        <v>110</v>
      </c>
    </row>
    <row r="7614" spans="35:37" x14ac:dyDescent="0.3">
      <c r="AI7614" s="32">
        <f t="shared" si="156"/>
        <v>45609.124999981541</v>
      </c>
      <c r="AJ7614" s="33">
        <v>108.9</v>
      </c>
      <c r="AK7614" s="33">
        <f>MIN(CalcoliFV!$AN$7,CalcoliFV!$AO$7+MAX(0,180-AJ7614)+4)</f>
        <v>110</v>
      </c>
    </row>
    <row r="7615" spans="35:37" x14ac:dyDescent="0.3">
      <c r="AI7615" s="32">
        <f t="shared" si="156"/>
        <v>45609.166666648205</v>
      </c>
      <c r="AJ7615" s="33">
        <v>110.52</v>
      </c>
      <c r="AK7615" s="33">
        <f>MIN(CalcoliFV!$AN$7,CalcoliFV!$AO$7+MAX(0,180-AJ7615)+4)</f>
        <v>110</v>
      </c>
    </row>
    <row r="7616" spans="35:37" x14ac:dyDescent="0.3">
      <c r="AI7616" s="32">
        <f t="shared" si="156"/>
        <v>45609.208333314869</v>
      </c>
      <c r="AJ7616" s="33">
        <v>112.88889</v>
      </c>
      <c r="AK7616" s="33">
        <f>MIN(CalcoliFV!$AN$7,CalcoliFV!$AO$7+MAX(0,180-AJ7616)+4)</f>
        <v>110</v>
      </c>
    </row>
    <row r="7617" spans="35:37" x14ac:dyDescent="0.3">
      <c r="AI7617" s="32">
        <f t="shared" si="156"/>
        <v>45609.249999981534</v>
      </c>
      <c r="AJ7617" s="33">
        <v>123.01</v>
      </c>
      <c r="AK7617" s="33">
        <f>MIN(CalcoliFV!$AN$7,CalcoliFV!$AO$7+MAX(0,180-AJ7617)+4)</f>
        <v>110</v>
      </c>
    </row>
    <row r="7618" spans="35:37" x14ac:dyDescent="0.3">
      <c r="AI7618" s="32">
        <f t="shared" si="156"/>
        <v>45609.291666648198</v>
      </c>
      <c r="AJ7618" s="33">
        <v>131.22999999999999</v>
      </c>
      <c r="AK7618" s="33">
        <f>MIN(CalcoliFV!$AN$7,CalcoliFV!$AO$7+MAX(0,180-AJ7618)+4)</f>
        <v>110</v>
      </c>
    </row>
    <row r="7619" spans="35:37" x14ac:dyDescent="0.3">
      <c r="AI7619" s="32">
        <f t="shared" si="156"/>
        <v>45609.333333314862</v>
      </c>
      <c r="AJ7619" s="33">
        <v>146.15</v>
      </c>
      <c r="AK7619" s="33">
        <f>MIN(CalcoliFV!$AN$7,CalcoliFV!$AO$7+MAX(0,180-AJ7619)+4)</f>
        <v>107.85</v>
      </c>
    </row>
    <row r="7620" spans="35:37" x14ac:dyDescent="0.3">
      <c r="AI7620" s="32">
        <f t="shared" si="156"/>
        <v>45609.374999981526</v>
      </c>
      <c r="AJ7620" s="33">
        <v>156.9</v>
      </c>
      <c r="AK7620" s="33">
        <f>MIN(CalcoliFV!$AN$7,CalcoliFV!$AO$7+MAX(0,180-AJ7620)+4)</f>
        <v>97.1</v>
      </c>
    </row>
    <row r="7621" spans="35:37" x14ac:dyDescent="0.3">
      <c r="AI7621" s="32">
        <f t="shared" ref="AI7621:AI7684" si="157">AI7620+1/24</f>
        <v>45609.416666648191</v>
      </c>
      <c r="AJ7621" s="33">
        <v>142.15</v>
      </c>
      <c r="AK7621" s="33">
        <f>MIN(CalcoliFV!$AN$7,CalcoliFV!$AO$7+MAX(0,180-AJ7621)+4)</f>
        <v>110</v>
      </c>
    </row>
    <row r="7622" spans="35:37" x14ac:dyDescent="0.3">
      <c r="AI7622" s="32">
        <f t="shared" si="157"/>
        <v>45609.458333314855</v>
      </c>
      <c r="AJ7622" s="33">
        <v>131.22999999999999</v>
      </c>
      <c r="AK7622" s="33">
        <f>MIN(CalcoliFV!$AN$7,CalcoliFV!$AO$7+MAX(0,180-AJ7622)+4)</f>
        <v>110</v>
      </c>
    </row>
    <row r="7623" spans="35:37" x14ac:dyDescent="0.3">
      <c r="AI7623" s="32">
        <f t="shared" si="157"/>
        <v>45609.499999981519</v>
      </c>
      <c r="AJ7623" s="33">
        <v>127</v>
      </c>
      <c r="AK7623" s="33">
        <f>MIN(CalcoliFV!$AN$7,CalcoliFV!$AO$7+MAX(0,180-AJ7623)+4)</f>
        <v>110</v>
      </c>
    </row>
    <row r="7624" spans="35:37" x14ac:dyDescent="0.3">
      <c r="AI7624" s="32">
        <f t="shared" si="157"/>
        <v>45609.541666648183</v>
      </c>
      <c r="AJ7624" s="33">
        <v>126.42</v>
      </c>
      <c r="AK7624" s="33">
        <f>MIN(CalcoliFV!$AN$7,CalcoliFV!$AO$7+MAX(0,180-AJ7624)+4)</f>
        <v>110</v>
      </c>
    </row>
    <row r="7625" spans="35:37" x14ac:dyDescent="0.3">
      <c r="AI7625" s="32">
        <f t="shared" si="157"/>
        <v>45609.583333314848</v>
      </c>
      <c r="AJ7625" s="33">
        <v>129.36000000000001</v>
      </c>
      <c r="AK7625" s="33">
        <f>MIN(CalcoliFV!$AN$7,CalcoliFV!$AO$7+MAX(0,180-AJ7625)+4)</f>
        <v>110</v>
      </c>
    </row>
    <row r="7626" spans="35:37" x14ac:dyDescent="0.3">
      <c r="AI7626" s="32">
        <f t="shared" si="157"/>
        <v>45609.624999981512</v>
      </c>
      <c r="AJ7626" s="33">
        <v>140.69999999999999</v>
      </c>
      <c r="AK7626" s="33">
        <f>MIN(CalcoliFV!$AN$7,CalcoliFV!$AO$7+MAX(0,180-AJ7626)+4)</f>
        <v>110</v>
      </c>
    </row>
    <row r="7627" spans="35:37" x14ac:dyDescent="0.3">
      <c r="AI7627" s="32">
        <f t="shared" si="157"/>
        <v>45609.666666648176</v>
      </c>
      <c r="AJ7627" s="33">
        <v>154.5</v>
      </c>
      <c r="AK7627" s="33">
        <f>MIN(CalcoliFV!$AN$7,CalcoliFV!$AO$7+MAX(0,180-AJ7627)+4)</f>
        <v>99.5</v>
      </c>
    </row>
    <row r="7628" spans="35:37" x14ac:dyDescent="0.3">
      <c r="AI7628" s="32">
        <f t="shared" si="157"/>
        <v>45609.70833331484</v>
      </c>
      <c r="AJ7628" s="33">
        <v>179</v>
      </c>
      <c r="AK7628" s="33">
        <f>MIN(CalcoliFV!$AN$7,CalcoliFV!$AO$7+MAX(0,180-AJ7628)+4)</f>
        <v>75</v>
      </c>
    </row>
    <row r="7629" spans="35:37" x14ac:dyDescent="0.3">
      <c r="AI7629" s="32">
        <f t="shared" si="157"/>
        <v>45609.749999981505</v>
      </c>
      <c r="AJ7629" s="33">
        <v>186.54</v>
      </c>
      <c r="AK7629" s="33">
        <f>MIN(CalcoliFV!$AN$7,CalcoliFV!$AO$7+MAX(0,180-AJ7629)+4)</f>
        <v>74</v>
      </c>
    </row>
    <row r="7630" spans="35:37" x14ac:dyDescent="0.3">
      <c r="AI7630" s="32">
        <f t="shared" si="157"/>
        <v>45609.791666648169</v>
      </c>
      <c r="AJ7630" s="33">
        <v>185.7</v>
      </c>
      <c r="AK7630" s="33">
        <f>MIN(CalcoliFV!$AN$7,CalcoliFV!$AO$7+MAX(0,180-AJ7630)+4)</f>
        <v>74</v>
      </c>
    </row>
    <row r="7631" spans="35:37" x14ac:dyDescent="0.3">
      <c r="AI7631" s="32">
        <f t="shared" si="157"/>
        <v>45609.833333314833</v>
      </c>
      <c r="AJ7631" s="33">
        <v>162.47272000000001</v>
      </c>
      <c r="AK7631" s="33">
        <f>MIN(CalcoliFV!$AN$7,CalcoliFV!$AO$7+MAX(0,180-AJ7631)+4)</f>
        <v>91.52727999999999</v>
      </c>
    </row>
    <row r="7632" spans="35:37" x14ac:dyDescent="0.3">
      <c r="AI7632" s="32">
        <f t="shared" si="157"/>
        <v>45609.874999981497</v>
      </c>
      <c r="AJ7632" s="33">
        <v>144.68</v>
      </c>
      <c r="AK7632" s="33">
        <f>MIN(CalcoliFV!$AN$7,CalcoliFV!$AO$7+MAX(0,180-AJ7632)+4)</f>
        <v>109.32</v>
      </c>
    </row>
    <row r="7633" spans="35:37" x14ac:dyDescent="0.3">
      <c r="AI7633" s="32">
        <f t="shared" si="157"/>
        <v>45609.916666648161</v>
      </c>
      <c r="AJ7633" s="33">
        <v>135.59</v>
      </c>
      <c r="AK7633" s="33">
        <f>MIN(CalcoliFV!$AN$7,CalcoliFV!$AO$7+MAX(0,180-AJ7633)+4)</f>
        <v>110</v>
      </c>
    </row>
    <row r="7634" spans="35:37" x14ac:dyDescent="0.3">
      <c r="AI7634" s="32">
        <f t="shared" si="157"/>
        <v>45609.958333314826</v>
      </c>
      <c r="AJ7634" s="33">
        <v>129.52000000000001</v>
      </c>
      <c r="AK7634" s="33">
        <f>MIN(CalcoliFV!$AN$7,CalcoliFV!$AO$7+MAX(0,180-AJ7634)+4)</f>
        <v>110</v>
      </c>
    </row>
    <row r="7635" spans="35:37" x14ac:dyDescent="0.3">
      <c r="AI7635" s="32">
        <f t="shared" si="157"/>
        <v>45609.99999998149</v>
      </c>
      <c r="AJ7635" s="33">
        <v>123.58</v>
      </c>
      <c r="AK7635" s="33">
        <f>MIN(CalcoliFV!$AN$7,CalcoliFV!$AO$7+MAX(0,180-AJ7635)+4)</f>
        <v>110</v>
      </c>
    </row>
    <row r="7636" spans="35:37" x14ac:dyDescent="0.3">
      <c r="AI7636" s="32">
        <f t="shared" si="157"/>
        <v>45610.041666648154</v>
      </c>
      <c r="AJ7636" s="33">
        <v>118.63</v>
      </c>
      <c r="AK7636" s="33">
        <f>MIN(CalcoliFV!$AN$7,CalcoliFV!$AO$7+MAX(0,180-AJ7636)+4)</f>
        <v>110</v>
      </c>
    </row>
    <row r="7637" spans="35:37" x14ac:dyDescent="0.3">
      <c r="AI7637" s="32">
        <f t="shared" si="157"/>
        <v>45610.083333314818</v>
      </c>
      <c r="AJ7637" s="33">
        <v>113.65</v>
      </c>
      <c r="AK7637" s="33">
        <f>MIN(CalcoliFV!$AN$7,CalcoliFV!$AO$7+MAX(0,180-AJ7637)+4)</f>
        <v>110</v>
      </c>
    </row>
    <row r="7638" spans="35:37" x14ac:dyDescent="0.3">
      <c r="AI7638" s="32">
        <f t="shared" si="157"/>
        <v>45610.124999981483</v>
      </c>
      <c r="AJ7638" s="33">
        <v>113.46</v>
      </c>
      <c r="AK7638" s="33">
        <f>MIN(CalcoliFV!$AN$7,CalcoliFV!$AO$7+MAX(0,180-AJ7638)+4)</f>
        <v>110</v>
      </c>
    </row>
    <row r="7639" spans="35:37" x14ac:dyDescent="0.3">
      <c r="AI7639" s="32">
        <f t="shared" si="157"/>
        <v>45610.166666648147</v>
      </c>
      <c r="AJ7639" s="33">
        <v>112.43</v>
      </c>
      <c r="AK7639" s="33">
        <f>MIN(CalcoliFV!$AN$7,CalcoliFV!$AO$7+MAX(0,180-AJ7639)+4)</f>
        <v>110</v>
      </c>
    </row>
    <row r="7640" spans="35:37" x14ac:dyDescent="0.3">
      <c r="AI7640" s="32">
        <f t="shared" si="157"/>
        <v>45610.208333314811</v>
      </c>
      <c r="AJ7640" s="33">
        <v>111.69</v>
      </c>
      <c r="AK7640" s="33">
        <f>MIN(CalcoliFV!$AN$7,CalcoliFV!$AO$7+MAX(0,180-AJ7640)+4)</f>
        <v>110</v>
      </c>
    </row>
    <row r="7641" spans="35:37" x14ac:dyDescent="0.3">
      <c r="AI7641" s="32">
        <f t="shared" si="157"/>
        <v>45610.249999981475</v>
      </c>
      <c r="AJ7641" s="33">
        <v>122</v>
      </c>
      <c r="AK7641" s="33">
        <f>MIN(CalcoliFV!$AN$7,CalcoliFV!$AO$7+MAX(0,180-AJ7641)+4)</f>
        <v>110</v>
      </c>
    </row>
    <row r="7642" spans="35:37" x14ac:dyDescent="0.3">
      <c r="AI7642" s="32">
        <f t="shared" si="157"/>
        <v>45610.29166664814</v>
      </c>
      <c r="AJ7642" s="33">
        <v>133.52000000000001</v>
      </c>
      <c r="AK7642" s="33">
        <f>MIN(CalcoliFV!$AN$7,CalcoliFV!$AO$7+MAX(0,180-AJ7642)+4)</f>
        <v>110</v>
      </c>
    </row>
    <row r="7643" spans="35:37" x14ac:dyDescent="0.3">
      <c r="AI7643" s="32">
        <f t="shared" si="157"/>
        <v>45610.333333314804</v>
      </c>
      <c r="AJ7643" s="33">
        <v>136.1</v>
      </c>
      <c r="AK7643" s="33">
        <f>MIN(CalcoliFV!$AN$7,CalcoliFV!$AO$7+MAX(0,180-AJ7643)+4)</f>
        <v>110</v>
      </c>
    </row>
    <row r="7644" spans="35:37" x14ac:dyDescent="0.3">
      <c r="AI7644" s="32">
        <f t="shared" si="157"/>
        <v>45610.374999981468</v>
      </c>
      <c r="AJ7644" s="33">
        <v>155</v>
      </c>
      <c r="AK7644" s="33">
        <f>MIN(CalcoliFV!$AN$7,CalcoliFV!$AO$7+MAX(0,180-AJ7644)+4)</f>
        <v>99</v>
      </c>
    </row>
    <row r="7645" spans="35:37" x14ac:dyDescent="0.3">
      <c r="AI7645" s="32">
        <f t="shared" si="157"/>
        <v>45610.416666648132</v>
      </c>
      <c r="AJ7645" s="33">
        <v>146</v>
      </c>
      <c r="AK7645" s="33">
        <f>MIN(CalcoliFV!$AN$7,CalcoliFV!$AO$7+MAX(0,180-AJ7645)+4)</f>
        <v>108</v>
      </c>
    </row>
    <row r="7646" spans="35:37" x14ac:dyDescent="0.3">
      <c r="AI7646" s="32">
        <f t="shared" si="157"/>
        <v>45610.458333314797</v>
      </c>
      <c r="AJ7646" s="33">
        <v>130.17765</v>
      </c>
      <c r="AK7646" s="33">
        <f>MIN(CalcoliFV!$AN$7,CalcoliFV!$AO$7+MAX(0,180-AJ7646)+4)</f>
        <v>110</v>
      </c>
    </row>
    <row r="7647" spans="35:37" x14ac:dyDescent="0.3">
      <c r="AI7647" s="32">
        <f t="shared" si="157"/>
        <v>45610.499999981461</v>
      </c>
      <c r="AJ7647" s="33">
        <v>130.27000000000001</v>
      </c>
      <c r="AK7647" s="33">
        <f>MIN(CalcoliFV!$AN$7,CalcoliFV!$AO$7+MAX(0,180-AJ7647)+4)</f>
        <v>110</v>
      </c>
    </row>
    <row r="7648" spans="35:37" x14ac:dyDescent="0.3">
      <c r="AI7648" s="32">
        <f t="shared" si="157"/>
        <v>45610.541666648125</v>
      </c>
      <c r="AJ7648" s="33">
        <v>128.62</v>
      </c>
      <c r="AK7648" s="33">
        <f>MIN(CalcoliFV!$AN$7,CalcoliFV!$AO$7+MAX(0,180-AJ7648)+4)</f>
        <v>110</v>
      </c>
    </row>
    <row r="7649" spans="35:37" x14ac:dyDescent="0.3">
      <c r="AI7649" s="32">
        <f t="shared" si="157"/>
        <v>45610.583333314789</v>
      </c>
      <c r="AJ7649" s="33">
        <v>128.62</v>
      </c>
      <c r="AK7649" s="33">
        <f>MIN(CalcoliFV!$AN$7,CalcoliFV!$AO$7+MAX(0,180-AJ7649)+4)</f>
        <v>110</v>
      </c>
    </row>
    <row r="7650" spans="35:37" x14ac:dyDescent="0.3">
      <c r="AI7650" s="32">
        <f t="shared" si="157"/>
        <v>45610.624999981454</v>
      </c>
      <c r="AJ7650" s="33">
        <v>131.93</v>
      </c>
      <c r="AK7650" s="33">
        <f>MIN(CalcoliFV!$AN$7,CalcoliFV!$AO$7+MAX(0,180-AJ7650)+4)</f>
        <v>110</v>
      </c>
    </row>
    <row r="7651" spans="35:37" x14ac:dyDescent="0.3">
      <c r="AI7651" s="32">
        <f t="shared" si="157"/>
        <v>45610.666666648118</v>
      </c>
      <c r="AJ7651" s="33">
        <v>147.59</v>
      </c>
      <c r="AK7651" s="33">
        <f>MIN(CalcoliFV!$AN$7,CalcoliFV!$AO$7+MAX(0,180-AJ7651)+4)</f>
        <v>106.41</v>
      </c>
    </row>
    <row r="7652" spans="35:37" x14ac:dyDescent="0.3">
      <c r="AI7652" s="32">
        <f t="shared" si="157"/>
        <v>45610.708333314782</v>
      </c>
      <c r="AJ7652" s="33">
        <v>155</v>
      </c>
      <c r="AK7652" s="33">
        <f>MIN(CalcoliFV!$AN$7,CalcoliFV!$AO$7+MAX(0,180-AJ7652)+4)</f>
        <v>99</v>
      </c>
    </row>
    <row r="7653" spans="35:37" x14ac:dyDescent="0.3">
      <c r="AI7653" s="32">
        <f t="shared" si="157"/>
        <v>45610.749999981446</v>
      </c>
      <c r="AJ7653" s="33">
        <v>161.68100000000001</v>
      </c>
      <c r="AK7653" s="33">
        <f>MIN(CalcoliFV!$AN$7,CalcoliFV!$AO$7+MAX(0,180-AJ7653)+4)</f>
        <v>92.318999999999988</v>
      </c>
    </row>
    <row r="7654" spans="35:37" x14ac:dyDescent="0.3">
      <c r="AI7654" s="32">
        <f t="shared" si="157"/>
        <v>45610.791666648111</v>
      </c>
      <c r="AJ7654" s="33">
        <v>159.29379</v>
      </c>
      <c r="AK7654" s="33">
        <f>MIN(CalcoliFV!$AN$7,CalcoliFV!$AO$7+MAX(0,180-AJ7654)+4)</f>
        <v>94.706209999999999</v>
      </c>
    </row>
    <row r="7655" spans="35:37" x14ac:dyDescent="0.3">
      <c r="AI7655" s="32">
        <f t="shared" si="157"/>
        <v>45610.833333314775</v>
      </c>
      <c r="AJ7655" s="33">
        <v>151.63</v>
      </c>
      <c r="AK7655" s="33">
        <f>MIN(CalcoliFV!$AN$7,CalcoliFV!$AO$7+MAX(0,180-AJ7655)+4)</f>
        <v>102.37</v>
      </c>
    </row>
    <row r="7656" spans="35:37" x14ac:dyDescent="0.3">
      <c r="AI7656" s="32">
        <f t="shared" si="157"/>
        <v>45610.874999981439</v>
      </c>
      <c r="AJ7656" s="33">
        <v>140.09591</v>
      </c>
      <c r="AK7656" s="33">
        <f>MIN(CalcoliFV!$AN$7,CalcoliFV!$AO$7+MAX(0,180-AJ7656)+4)</f>
        <v>110</v>
      </c>
    </row>
    <row r="7657" spans="35:37" x14ac:dyDescent="0.3">
      <c r="AI7657" s="32">
        <f t="shared" si="157"/>
        <v>45610.916666648103</v>
      </c>
      <c r="AJ7657" s="33">
        <v>130</v>
      </c>
      <c r="AK7657" s="33">
        <f>MIN(CalcoliFV!$AN$7,CalcoliFV!$AO$7+MAX(0,180-AJ7657)+4)</f>
        <v>110</v>
      </c>
    </row>
    <row r="7658" spans="35:37" x14ac:dyDescent="0.3">
      <c r="AI7658" s="32">
        <f t="shared" si="157"/>
        <v>45610.958333314768</v>
      </c>
      <c r="AJ7658" s="33">
        <v>127.86</v>
      </c>
      <c r="AK7658" s="33">
        <f>MIN(CalcoliFV!$AN$7,CalcoliFV!$AO$7+MAX(0,180-AJ7658)+4)</f>
        <v>110</v>
      </c>
    </row>
    <row r="7659" spans="35:37" x14ac:dyDescent="0.3">
      <c r="AI7659" s="32">
        <f t="shared" si="157"/>
        <v>45610.999999981432</v>
      </c>
      <c r="AJ7659" s="33">
        <v>118.49</v>
      </c>
      <c r="AK7659" s="33">
        <f>MIN(CalcoliFV!$AN$7,CalcoliFV!$AO$7+MAX(0,180-AJ7659)+4)</f>
        <v>110</v>
      </c>
    </row>
    <row r="7660" spans="35:37" x14ac:dyDescent="0.3">
      <c r="AI7660" s="32">
        <f t="shared" si="157"/>
        <v>45611.041666648096</v>
      </c>
      <c r="AJ7660" s="33">
        <v>121.2</v>
      </c>
      <c r="AK7660" s="33">
        <f>MIN(CalcoliFV!$AN$7,CalcoliFV!$AO$7+MAX(0,180-AJ7660)+4)</f>
        <v>110</v>
      </c>
    </row>
    <row r="7661" spans="35:37" x14ac:dyDescent="0.3">
      <c r="AI7661" s="32">
        <f t="shared" si="157"/>
        <v>45611.08333331476</v>
      </c>
      <c r="AJ7661" s="33">
        <v>112.78</v>
      </c>
      <c r="AK7661" s="33">
        <f>MIN(CalcoliFV!$AN$7,CalcoliFV!$AO$7+MAX(0,180-AJ7661)+4)</f>
        <v>110</v>
      </c>
    </row>
    <row r="7662" spans="35:37" x14ac:dyDescent="0.3">
      <c r="AI7662" s="32">
        <f t="shared" si="157"/>
        <v>45611.124999981424</v>
      </c>
      <c r="AJ7662" s="33">
        <v>110.1</v>
      </c>
      <c r="AK7662" s="33">
        <f>MIN(CalcoliFV!$AN$7,CalcoliFV!$AO$7+MAX(0,180-AJ7662)+4)</f>
        <v>110</v>
      </c>
    </row>
    <row r="7663" spans="35:37" x14ac:dyDescent="0.3">
      <c r="AI7663" s="32">
        <f t="shared" si="157"/>
        <v>45611.166666648089</v>
      </c>
      <c r="AJ7663" s="33">
        <v>108.2573</v>
      </c>
      <c r="AK7663" s="33">
        <f>MIN(CalcoliFV!$AN$7,CalcoliFV!$AO$7+MAX(0,180-AJ7663)+4)</f>
        <v>110</v>
      </c>
    </row>
    <row r="7664" spans="35:37" x14ac:dyDescent="0.3">
      <c r="AI7664" s="32">
        <f t="shared" si="157"/>
        <v>45611.208333314753</v>
      </c>
      <c r="AJ7664" s="33">
        <v>109.72721</v>
      </c>
      <c r="AK7664" s="33">
        <f>MIN(CalcoliFV!$AN$7,CalcoliFV!$AO$7+MAX(0,180-AJ7664)+4)</f>
        <v>110</v>
      </c>
    </row>
    <row r="7665" spans="35:37" x14ac:dyDescent="0.3">
      <c r="AI7665" s="32">
        <f t="shared" si="157"/>
        <v>45611.249999981417</v>
      </c>
      <c r="AJ7665" s="33">
        <v>113.6</v>
      </c>
      <c r="AK7665" s="33">
        <f>MIN(CalcoliFV!$AN$7,CalcoliFV!$AO$7+MAX(0,180-AJ7665)+4)</f>
        <v>110</v>
      </c>
    </row>
    <row r="7666" spans="35:37" x14ac:dyDescent="0.3">
      <c r="AI7666" s="32">
        <f t="shared" si="157"/>
        <v>45611.291666648081</v>
      </c>
      <c r="AJ7666" s="33">
        <v>137.90306000000001</v>
      </c>
      <c r="AK7666" s="33">
        <f>MIN(CalcoliFV!$AN$7,CalcoliFV!$AO$7+MAX(0,180-AJ7666)+4)</f>
        <v>110</v>
      </c>
    </row>
    <row r="7667" spans="35:37" x14ac:dyDescent="0.3">
      <c r="AI7667" s="32">
        <f t="shared" si="157"/>
        <v>45611.333333314746</v>
      </c>
      <c r="AJ7667" s="33">
        <v>160</v>
      </c>
      <c r="AK7667" s="33">
        <f>MIN(CalcoliFV!$AN$7,CalcoliFV!$AO$7+MAX(0,180-AJ7667)+4)</f>
        <v>94</v>
      </c>
    </row>
    <row r="7668" spans="35:37" x14ac:dyDescent="0.3">
      <c r="AI7668" s="32">
        <f t="shared" si="157"/>
        <v>45611.37499998141</v>
      </c>
      <c r="AJ7668" s="33">
        <v>165</v>
      </c>
      <c r="AK7668" s="33">
        <f>MIN(CalcoliFV!$AN$7,CalcoliFV!$AO$7+MAX(0,180-AJ7668)+4)</f>
        <v>89</v>
      </c>
    </row>
    <row r="7669" spans="35:37" x14ac:dyDescent="0.3">
      <c r="AI7669" s="32">
        <f t="shared" si="157"/>
        <v>45611.416666648074</v>
      </c>
      <c r="AJ7669" s="33">
        <v>145.05507</v>
      </c>
      <c r="AK7669" s="33">
        <f>MIN(CalcoliFV!$AN$7,CalcoliFV!$AO$7+MAX(0,180-AJ7669)+4)</f>
        <v>108.94493</v>
      </c>
    </row>
    <row r="7670" spans="35:37" x14ac:dyDescent="0.3">
      <c r="AI7670" s="32">
        <f t="shared" si="157"/>
        <v>45611.458333314738</v>
      </c>
      <c r="AJ7670" s="33">
        <v>131.25422</v>
      </c>
      <c r="AK7670" s="33">
        <f>MIN(CalcoliFV!$AN$7,CalcoliFV!$AO$7+MAX(0,180-AJ7670)+4)</f>
        <v>110</v>
      </c>
    </row>
    <row r="7671" spans="35:37" x14ac:dyDescent="0.3">
      <c r="AI7671" s="32">
        <f t="shared" si="157"/>
        <v>45611.499999981403</v>
      </c>
      <c r="AJ7671" s="33">
        <v>125.59963999999999</v>
      </c>
      <c r="AK7671" s="33">
        <f>MIN(CalcoliFV!$AN$7,CalcoliFV!$AO$7+MAX(0,180-AJ7671)+4)</f>
        <v>110</v>
      </c>
    </row>
    <row r="7672" spans="35:37" x14ac:dyDescent="0.3">
      <c r="AI7672" s="32">
        <f t="shared" si="157"/>
        <v>45611.541666648067</v>
      </c>
      <c r="AJ7672" s="33">
        <v>120.47008</v>
      </c>
      <c r="AK7672" s="33">
        <f>MIN(CalcoliFV!$AN$7,CalcoliFV!$AO$7+MAX(0,180-AJ7672)+4)</f>
        <v>110</v>
      </c>
    </row>
    <row r="7673" spans="35:37" x14ac:dyDescent="0.3">
      <c r="AI7673" s="32">
        <f t="shared" si="157"/>
        <v>45611.583333314731</v>
      </c>
      <c r="AJ7673" s="33">
        <v>119.54355</v>
      </c>
      <c r="AK7673" s="33">
        <f>MIN(CalcoliFV!$AN$7,CalcoliFV!$AO$7+MAX(0,180-AJ7673)+4)</f>
        <v>110</v>
      </c>
    </row>
    <row r="7674" spans="35:37" x14ac:dyDescent="0.3">
      <c r="AI7674" s="32">
        <f t="shared" si="157"/>
        <v>45611.624999981395</v>
      </c>
      <c r="AJ7674" s="33">
        <v>126.18</v>
      </c>
      <c r="AK7674" s="33">
        <f>MIN(CalcoliFV!$AN$7,CalcoliFV!$AO$7+MAX(0,180-AJ7674)+4)</f>
        <v>110</v>
      </c>
    </row>
    <row r="7675" spans="35:37" x14ac:dyDescent="0.3">
      <c r="AI7675" s="32">
        <f t="shared" si="157"/>
        <v>45611.66666664806</v>
      </c>
      <c r="AJ7675" s="33">
        <v>140.22</v>
      </c>
      <c r="AK7675" s="33">
        <f>MIN(CalcoliFV!$AN$7,CalcoliFV!$AO$7+MAX(0,180-AJ7675)+4)</f>
        <v>110</v>
      </c>
    </row>
    <row r="7676" spans="35:37" x14ac:dyDescent="0.3">
      <c r="AI7676" s="32">
        <f t="shared" si="157"/>
        <v>45611.708333314724</v>
      </c>
      <c r="AJ7676" s="33">
        <v>150.54674</v>
      </c>
      <c r="AK7676" s="33">
        <f>MIN(CalcoliFV!$AN$7,CalcoliFV!$AO$7+MAX(0,180-AJ7676)+4)</f>
        <v>103.45326</v>
      </c>
    </row>
    <row r="7677" spans="35:37" x14ac:dyDescent="0.3">
      <c r="AI7677" s="32">
        <f t="shared" si="157"/>
        <v>45611.749999981388</v>
      </c>
      <c r="AJ7677" s="33">
        <v>160.80000000000001</v>
      </c>
      <c r="AK7677" s="33">
        <f>MIN(CalcoliFV!$AN$7,CalcoliFV!$AO$7+MAX(0,180-AJ7677)+4)</f>
        <v>93.199999999999989</v>
      </c>
    </row>
    <row r="7678" spans="35:37" x14ac:dyDescent="0.3">
      <c r="AI7678" s="32">
        <f t="shared" si="157"/>
        <v>45611.791666648052</v>
      </c>
      <c r="AJ7678" s="33">
        <v>161.15</v>
      </c>
      <c r="AK7678" s="33">
        <f>MIN(CalcoliFV!$AN$7,CalcoliFV!$AO$7+MAX(0,180-AJ7678)+4)</f>
        <v>92.85</v>
      </c>
    </row>
    <row r="7679" spans="35:37" x14ac:dyDescent="0.3">
      <c r="AI7679" s="32">
        <f t="shared" si="157"/>
        <v>45611.833333314717</v>
      </c>
      <c r="AJ7679" s="33">
        <v>161.94999999999999</v>
      </c>
      <c r="AK7679" s="33">
        <f>MIN(CalcoliFV!$AN$7,CalcoliFV!$AO$7+MAX(0,180-AJ7679)+4)</f>
        <v>92.050000000000011</v>
      </c>
    </row>
    <row r="7680" spans="35:37" x14ac:dyDescent="0.3">
      <c r="AI7680" s="32">
        <f t="shared" si="157"/>
        <v>45611.874999981381</v>
      </c>
      <c r="AJ7680" s="33">
        <v>150</v>
      </c>
      <c r="AK7680" s="33">
        <f>MIN(CalcoliFV!$AN$7,CalcoliFV!$AO$7+MAX(0,180-AJ7680)+4)</f>
        <v>104</v>
      </c>
    </row>
    <row r="7681" spans="35:37" x14ac:dyDescent="0.3">
      <c r="AI7681" s="32">
        <f t="shared" si="157"/>
        <v>45611.916666648045</v>
      </c>
      <c r="AJ7681" s="33">
        <v>140.22</v>
      </c>
      <c r="AK7681" s="33">
        <f>MIN(CalcoliFV!$AN$7,CalcoliFV!$AO$7+MAX(0,180-AJ7681)+4)</f>
        <v>110</v>
      </c>
    </row>
    <row r="7682" spans="35:37" x14ac:dyDescent="0.3">
      <c r="AI7682" s="32">
        <f t="shared" si="157"/>
        <v>45611.958333314709</v>
      </c>
      <c r="AJ7682" s="33">
        <v>134</v>
      </c>
      <c r="AK7682" s="33">
        <f>MIN(CalcoliFV!$AN$7,CalcoliFV!$AO$7+MAX(0,180-AJ7682)+4)</f>
        <v>110</v>
      </c>
    </row>
    <row r="7683" spans="35:37" x14ac:dyDescent="0.3">
      <c r="AI7683" s="32">
        <f t="shared" si="157"/>
        <v>45611.999999981374</v>
      </c>
      <c r="AJ7683" s="33">
        <v>125.97338000000001</v>
      </c>
      <c r="AK7683" s="33">
        <f>MIN(CalcoliFV!$AN$7,CalcoliFV!$AO$7+MAX(0,180-AJ7683)+4)</f>
        <v>110</v>
      </c>
    </row>
    <row r="7684" spans="35:37" x14ac:dyDescent="0.3">
      <c r="AI7684" s="32">
        <f t="shared" si="157"/>
        <v>45612.041666648038</v>
      </c>
      <c r="AJ7684" s="33">
        <v>124.16</v>
      </c>
      <c r="AK7684" s="33">
        <f>MIN(CalcoliFV!$AN$7,CalcoliFV!$AO$7+MAX(0,180-AJ7684)+4)</f>
        <v>110</v>
      </c>
    </row>
    <row r="7685" spans="35:37" x14ac:dyDescent="0.3">
      <c r="AI7685" s="32">
        <f t="shared" ref="AI7685:AI7748" si="158">AI7684+1/24</f>
        <v>45612.083333314702</v>
      </c>
      <c r="AJ7685" s="33">
        <v>121.5</v>
      </c>
      <c r="AK7685" s="33">
        <f>MIN(CalcoliFV!$AN$7,CalcoliFV!$AO$7+MAX(0,180-AJ7685)+4)</f>
        <v>110</v>
      </c>
    </row>
    <row r="7686" spans="35:37" x14ac:dyDescent="0.3">
      <c r="AI7686" s="32">
        <f t="shared" si="158"/>
        <v>45612.124999981366</v>
      </c>
      <c r="AJ7686" s="33">
        <v>116.26116</v>
      </c>
      <c r="AK7686" s="33">
        <f>MIN(CalcoliFV!$AN$7,CalcoliFV!$AO$7+MAX(0,180-AJ7686)+4)</f>
        <v>110</v>
      </c>
    </row>
    <row r="7687" spans="35:37" x14ac:dyDescent="0.3">
      <c r="AI7687" s="32">
        <f t="shared" si="158"/>
        <v>45612.166666648031</v>
      </c>
      <c r="AJ7687" s="33">
        <v>111.62741</v>
      </c>
      <c r="AK7687" s="33">
        <f>MIN(CalcoliFV!$AN$7,CalcoliFV!$AO$7+MAX(0,180-AJ7687)+4)</f>
        <v>110</v>
      </c>
    </row>
    <row r="7688" spans="35:37" x14ac:dyDescent="0.3">
      <c r="AI7688" s="32">
        <f t="shared" si="158"/>
        <v>45612.208333314695</v>
      </c>
      <c r="AJ7688" s="33">
        <v>118.24</v>
      </c>
      <c r="AK7688" s="33">
        <f>MIN(CalcoliFV!$AN$7,CalcoliFV!$AO$7+MAX(0,180-AJ7688)+4)</f>
        <v>110</v>
      </c>
    </row>
    <row r="7689" spans="35:37" x14ac:dyDescent="0.3">
      <c r="AI7689" s="32">
        <f t="shared" si="158"/>
        <v>45612.249999981359</v>
      </c>
      <c r="AJ7689" s="33">
        <v>122.71</v>
      </c>
      <c r="AK7689" s="33">
        <f>MIN(CalcoliFV!$AN$7,CalcoliFV!$AO$7+MAX(0,180-AJ7689)+4)</f>
        <v>110</v>
      </c>
    </row>
    <row r="7690" spans="35:37" x14ac:dyDescent="0.3">
      <c r="AI7690" s="32">
        <f t="shared" si="158"/>
        <v>45612.291666648023</v>
      </c>
      <c r="AJ7690" s="33">
        <v>140</v>
      </c>
      <c r="AK7690" s="33">
        <f>MIN(CalcoliFV!$AN$7,CalcoliFV!$AO$7+MAX(0,180-AJ7690)+4)</f>
        <v>110</v>
      </c>
    </row>
    <row r="7691" spans="35:37" x14ac:dyDescent="0.3">
      <c r="AI7691" s="32">
        <f t="shared" si="158"/>
        <v>45612.333333314687</v>
      </c>
      <c r="AJ7691" s="33">
        <v>155</v>
      </c>
      <c r="AK7691" s="33">
        <f>MIN(CalcoliFV!$AN$7,CalcoliFV!$AO$7+MAX(0,180-AJ7691)+4)</f>
        <v>99</v>
      </c>
    </row>
    <row r="7692" spans="35:37" x14ac:dyDescent="0.3">
      <c r="AI7692" s="32">
        <f t="shared" si="158"/>
        <v>45612.374999981352</v>
      </c>
      <c r="AJ7692" s="33">
        <v>155.33174</v>
      </c>
      <c r="AK7692" s="33">
        <f>MIN(CalcoliFV!$AN$7,CalcoliFV!$AO$7+MAX(0,180-AJ7692)+4)</f>
        <v>98.668260000000004</v>
      </c>
    </row>
    <row r="7693" spans="35:37" x14ac:dyDescent="0.3">
      <c r="AI7693" s="32">
        <f t="shared" si="158"/>
        <v>45612.416666648016</v>
      </c>
      <c r="AJ7693" s="33">
        <v>131.63999999999999</v>
      </c>
      <c r="AK7693" s="33">
        <f>MIN(CalcoliFV!$AN$7,CalcoliFV!$AO$7+MAX(0,180-AJ7693)+4)</f>
        <v>110</v>
      </c>
    </row>
    <row r="7694" spans="35:37" x14ac:dyDescent="0.3">
      <c r="AI7694" s="32">
        <f t="shared" si="158"/>
        <v>45612.45833331468</v>
      </c>
      <c r="AJ7694" s="33">
        <v>121.62</v>
      </c>
      <c r="AK7694" s="33">
        <f>MIN(CalcoliFV!$AN$7,CalcoliFV!$AO$7+MAX(0,180-AJ7694)+4)</f>
        <v>110</v>
      </c>
    </row>
    <row r="7695" spans="35:37" x14ac:dyDescent="0.3">
      <c r="AI7695" s="32">
        <f t="shared" si="158"/>
        <v>45612.499999981344</v>
      </c>
      <c r="AJ7695" s="33">
        <v>106.34506</v>
      </c>
      <c r="AK7695" s="33">
        <f>MIN(CalcoliFV!$AN$7,CalcoliFV!$AO$7+MAX(0,180-AJ7695)+4)</f>
        <v>110</v>
      </c>
    </row>
    <row r="7696" spans="35:37" x14ac:dyDescent="0.3">
      <c r="AI7696" s="32">
        <f t="shared" si="158"/>
        <v>45612.541666648009</v>
      </c>
      <c r="AJ7696" s="33">
        <v>103.41</v>
      </c>
      <c r="AK7696" s="33">
        <f>MIN(CalcoliFV!$AN$7,CalcoliFV!$AO$7+MAX(0,180-AJ7696)+4)</f>
        <v>110</v>
      </c>
    </row>
    <row r="7697" spans="35:37" x14ac:dyDescent="0.3">
      <c r="AI7697" s="32">
        <f t="shared" si="158"/>
        <v>45612.583333314673</v>
      </c>
      <c r="AJ7697" s="33">
        <v>106.1</v>
      </c>
      <c r="AK7697" s="33">
        <f>MIN(CalcoliFV!$AN$7,CalcoliFV!$AO$7+MAX(0,180-AJ7697)+4)</f>
        <v>110</v>
      </c>
    </row>
    <row r="7698" spans="35:37" x14ac:dyDescent="0.3">
      <c r="AI7698" s="32">
        <f t="shared" si="158"/>
        <v>45612.624999981337</v>
      </c>
      <c r="AJ7698" s="33">
        <v>123.06</v>
      </c>
      <c r="AK7698" s="33">
        <f>MIN(CalcoliFV!$AN$7,CalcoliFV!$AO$7+MAX(0,180-AJ7698)+4)</f>
        <v>110</v>
      </c>
    </row>
    <row r="7699" spans="35:37" x14ac:dyDescent="0.3">
      <c r="AI7699" s="32">
        <f t="shared" si="158"/>
        <v>45612.666666648001</v>
      </c>
      <c r="AJ7699" s="33">
        <v>135.72</v>
      </c>
      <c r="AK7699" s="33">
        <f>MIN(CalcoliFV!$AN$7,CalcoliFV!$AO$7+MAX(0,180-AJ7699)+4)</f>
        <v>110</v>
      </c>
    </row>
    <row r="7700" spans="35:37" x14ac:dyDescent="0.3">
      <c r="AI7700" s="32">
        <f t="shared" si="158"/>
        <v>45612.708333314666</v>
      </c>
      <c r="AJ7700" s="33">
        <v>154.68</v>
      </c>
      <c r="AK7700" s="33">
        <f>MIN(CalcoliFV!$AN$7,CalcoliFV!$AO$7+MAX(0,180-AJ7700)+4)</f>
        <v>99.32</v>
      </c>
    </row>
    <row r="7701" spans="35:37" x14ac:dyDescent="0.3">
      <c r="AI7701" s="32">
        <f t="shared" si="158"/>
        <v>45612.74999998133</v>
      </c>
      <c r="AJ7701" s="33">
        <v>179</v>
      </c>
      <c r="AK7701" s="33">
        <f>MIN(CalcoliFV!$AN$7,CalcoliFV!$AO$7+MAX(0,180-AJ7701)+4)</f>
        <v>75</v>
      </c>
    </row>
    <row r="7702" spans="35:37" x14ac:dyDescent="0.3">
      <c r="AI7702" s="32">
        <f t="shared" si="158"/>
        <v>45612.791666647994</v>
      </c>
      <c r="AJ7702" s="33">
        <v>186.54</v>
      </c>
      <c r="AK7702" s="33">
        <f>MIN(CalcoliFV!$AN$7,CalcoliFV!$AO$7+MAX(0,180-AJ7702)+4)</f>
        <v>74</v>
      </c>
    </row>
    <row r="7703" spans="35:37" x14ac:dyDescent="0.3">
      <c r="AI7703" s="32">
        <f t="shared" si="158"/>
        <v>45612.833333314658</v>
      </c>
      <c r="AJ7703" s="33">
        <v>189</v>
      </c>
      <c r="AK7703" s="33">
        <f>MIN(CalcoliFV!$AN$7,CalcoliFV!$AO$7+MAX(0,180-AJ7703)+4)</f>
        <v>74</v>
      </c>
    </row>
    <row r="7704" spans="35:37" x14ac:dyDescent="0.3">
      <c r="AI7704" s="32">
        <f t="shared" si="158"/>
        <v>45612.874999981323</v>
      </c>
      <c r="AJ7704" s="33">
        <v>176.58</v>
      </c>
      <c r="AK7704" s="33">
        <f>MIN(CalcoliFV!$AN$7,CalcoliFV!$AO$7+MAX(0,180-AJ7704)+4)</f>
        <v>77.419999999999987</v>
      </c>
    </row>
    <row r="7705" spans="35:37" x14ac:dyDescent="0.3">
      <c r="AI7705" s="32">
        <f t="shared" si="158"/>
        <v>45612.916666647987</v>
      </c>
      <c r="AJ7705" s="33">
        <v>145.94999999999999</v>
      </c>
      <c r="AK7705" s="33">
        <f>MIN(CalcoliFV!$AN$7,CalcoliFV!$AO$7+MAX(0,180-AJ7705)+4)</f>
        <v>108.05000000000001</v>
      </c>
    </row>
    <row r="7706" spans="35:37" x14ac:dyDescent="0.3">
      <c r="AI7706" s="32">
        <f t="shared" si="158"/>
        <v>45612.958333314651</v>
      </c>
      <c r="AJ7706" s="33">
        <v>132</v>
      </c>
      <c r="AK7706" s="33">
        <f>MIN(CalcoliFV!$AN$7,CalcoliFV!$AO$7+MAX(0,180-AJ7706)+4)</f>
        <v>110</v>
      </c>
    </row>
    <row r="7707" spans="35:37" x14ac:dyDescent="0.3">
      <c r="AI7707" s="32">
        <f t="shared" si="158"/>
        <v>45612.999999981315</v>
      </c>
      <c r="AJ7707" s="33">
        <v>131</v>
      </c>
      <c r="AK7707" s="33">
        <f>MIN(CalcoliFV!$AN$7,CalcoliFV!$AO$7+MAX(0,180-AJ7707)+4)</f>
        <v>110</v>
      </c>
    </row>
    <row r="7708" spans="35:37" x14ac:dyDescent="0.3">
      <c r="AI7708" s="32">
        <f t="shared" si="158"/>
        <v>45613.04166664798</v>
      </c>
      <c r="AJ7708" s="33">
        <v>130.91999999999999</v>
      </c>
      <c r="AK7708" s="33">
        <f>MIN(CalcoliFV!$AN$7,CalcoliFV!$AO$7+MAX(0,180-AJ7708)+4)</f>
        <v>110</v>
      </c>
    </row>
    <row r="7709" spans="35:37" x14ac:dyDescent="0.3">
      <c r="AI7709" s="32">
        <f t="shared" si="158"/>
        <v>45613.083333314644</v>
      </c>
      <c r="AJ7709" s="33">
        <v>130.91999999999999</v>
      </c>
      <c r="AK7709" s="33">
        <f>MIN(CalcoliFV!$AN$7,CalcoliFV!$AO$7+MAX(0,180-AJ7709)+4)</f>
        <v>110</v>
      </c>
    </row>
    <row r="7710" spans="35:37" x14ac:dyDescent="0.3">
      <c r="AI7710" s="32">
        <f t="shared" si="158"/>
        <v>45613.124999981308</v>
      </c>
      <c r="AJ7710" s="33">
        <v>114.22</v>
      </c>
      <c r="AK7710" s="33">
        <f>MIN(CalcoliFV!$AN$7,CalcoliFV!$AO$7+MAX(0,180-AJ7710)+4)</f>
        <v>110</v>
      </c>
    </row>
    <row r="7711" spans="35:37" x14ac:dyDescent="0.3">
      <c r="AI7711" s="32">
        <f t="shared" si="158"/>
        <v>45613.166666647972</v>
      </c>
      <c r="AJ7711" s="33">
        <v>110.9</v>
      </c>
      <c r="AK7711" s="33">
        <f>MIN(CalcoliFV!$AN$7,CalcoliFV!$AO$7+MAX(0,180-AJ7711)+4)</f>
        <v>110</v>
      </c>
    </row>
    <row r="7712" spans="35:37" x14ac:dyDescent="0.3">
      <c r="AI7712" s="32">
        <f t="shared" si="158"/>
        <v>45613.208333314637</v>
      </c>
      <c r="AJ7712" s="33">
        <v>108.77641</v>
      </c>
      <c r="AK7712" s="33">
        <f>MIN(CalcoliFV!$AN$7,CalcoliFV!$AO$7+MAX(0,180-AJ7712)+4)</f>
        <v>110</v>
      </c>
    </row>
    <row r="7713" spans="35:37" x14ac:dyDescent="0.3">
      <c r="AI7713" s="32">
        <f t="shared" si="158"/>
        <v>45613.249999981301</v>
      </c>
      <c r="AJ7713" s="33">
        <v>118</v>
      </c>
      <c r="AK7713" s="33">
        <f>MIN(CalcoliFV!$AN$7,CalcoliFV!$AO$7+MAX(0,180-AJ7713)+4)</f>
        <v>110</v>
      </c>
    </row>
    <row r="7714" spans="35:37" x14ac:dyDescent="0.3">
      <c r="AI7714" s="32">
        <f t="shared" si="158"/>
        <v>45613.291666647965</v>
      </c>
      <c r="AJ7714" s="33">
        <v>121.51</v>
      </c>
      <c r="AK7714" s="33">
        <f>MIN(CalcoliFV!$AN$7,CalcoliFV!$AO$7+MAX(0,180-AJ7714)+4)</f>
        <v>110</v>
      </c>
    </row>
    <row r="7715" spans="35:37" x14ac:dyDescent="0.3">
      <c r="AI7715" s="32">
        <f t="shared" si="158"/>
        <v>45613.333333314629</v>
      </c>
      <c r="AJ7715" s="33">
        <v>123.26732</v>
      </c>
      <c r="AK7715" s="33">
        <f>MIN(CalcoliFV!$AN$7,CalcoliFV!$AO$7+MAX(0,180-AJ7715)+4)</f>
        <v>110</v>
      </c>
    </row>
    <row r="7716" spans="35:37" x14ac:dyDescent="0.3">
      <c r="AI7716" s="32">
        <f t="shared" si="158"/>
        <v>45613.374999981294</v>
      </c>
      <c r="AJ7716" s="33">
        <v>121.32</v>
      </c>
      <c r="AK7716" s="33">
        <f>MIN(CalcoliFV!$AN$7,CalcoliFV!$AO$7+MAX(0,180-AJ7716)+4)</f>
        <v>110</v>
      </c>
    </row>
    <row r="7717" spans="35:37" x14ac:dyDescent="0.3">
      <c r="AI7717" s="32">
        <f t="shared" si="158"/>
        <v>45613.416666647958</v>
      </c>
      <c r="AJ7717" s="33">
        <v>119.71</v>
      </c>
      <c r="AK7717" s="33">
        <f>MIN(CalcoliFV!$AN$7,CalcoliFV!$AO$7+MAX(0,180-AJ7717)+4)</f>
        <v>110</v>
      </c>
    </row>
    <row r="7718" spans="35:37" x14ac:dyDescent="0.3">
      <c r="AI7718" s="32">
        <f t="shared" si="158"/>
        <v>45613.458333314622</v>
      </c>
      <c r="AJ7718" s="33">
        <v>109.19105</v>
      </c>
      <c r="AK7718" s="33">
        <f>MIN(CalcoliFV!$AN$7,CalcoliFV!$AO$7+MAX(0,180-AJ7718)+4)</f>
        <v>110</v>
      </c>
    </row>
    <row r="7719" spans="35:37" x14ac:dyDescent="0.3">
      <c r="AI7719" s="32">
        <f t="shared" si="158"/>
        <v>45613.499999981286</v>
      </c>
      <c r="AJ7719" s="33">
        <v>103.11</v>
      </c>
      <c r="AK7719" s="33">
        <f>MIN(CalcoliFV!$AN$7,CalcoliFV!$AO$7+MAX(0,180-AJ7719)+4)</f>
        <v>110</v>
      </c>
    </row>
    <row r="7720" spans="35:37" x14ac:dyDescent="0.3">
      <c r="AI7720" s="32">
        <f t="shared" si="158"/>
        <v>45613.54166664795</v>
      </c>
      <c r="AJ7720" s="33">
        <v>104.5</v>
      </c>
      <c r="AK7720" s="33">
        <f>MIN(CalcoliFV!$AN$7,CalcoliFV!$AO$7+MAX(0,180-AJ7720)+4)</f>
        <v>110</v>
      </c>
    </row>
    <row r="7721" spans="35:37" x14ac:dyDescent="0.3">
      <c r="AI7721" s="32">
        <f t="shared" si="158"/>
        <v>45613.583333314615</v>
      </c>
      <c r="AJ7721" s="33">
        <v>103.17</v>
      </c>
      <c r="AK7721" s="33">
        <f>MIN(CalcoliFV!$AN$7,CalcoliFV!$AO$7+MAX(0,180-AJ7721)+4)</f>
        <v>110</v>
      </c>
    </row>
    <row r="7722" spans="35:37" x14ac:dyDescent="0.3">
      <c r="AI7722" s="32">
        <f t="shared" si="158"/>
        <v>45613.624999981279</v>
      </c>
      <c r="AJ7722" s="33">
        <v>116</v>
      </c>
      <c r="AK7722" s="33">
        <f>MIN(CalcoliFV!$AN$7,CalcoliFV!$AO$7+MAX(0,180-AJ7722)+4)</f>
        <v>110</v>
      </c>
    </row>
    <row r="7723" spans="35:37" x14ac:dyDescent="0.3">
      <c r="AI7723" s="32">
        <f t="shared" si="158"/>
        <v>45613.666666647943</v>
      </c>
      <c r="AJ7723" s="33">
        <v>130.91999999999999</v>
      </c>
      <c r="AK7723" s="33">
        <f>MIN(CalcoliFV!$AN$7,CalcoliFV!$AO$7+MAX(0,180-AJ7723)+4)</f>
        <v>110</v>
      </c>
    </row>
    <row r="7724" spans="35:37" x14ac:dyDescent="0.3">
      <c r="AI7724" s="32">
        <f t="shared" si="158"/>
        <v>45613.708333314607</v>
      </c>
      <c r="AJ7724" s="33">
        <v>141</v>
      </c>
      <c r="AK7724" s="33">
        <f>MIN(CalcoliFV!$AN$7,CalcoliFV!$AO$7+MAX(0,180-AJ7724)+4)</f>
        <v>110</v>
      </c>
    </row>
    <row r="7725" spans="35:37" x14ac:dyDescent="0.3">
      <c r="AI7725" s="32">
        <f t="shared" si="158"/>
        <v>45613.749999981272</v>
      </c>
      <c r="AJ7725" s="33">
        <v>146.5</v>
      </c>
      <c r="AK7725" s="33">
        <f>MIN(CalcoliFV!$AN$7,CalcoliFV!$AO$7+MAX(0,180-AJ7725)+4)</f>
        <v>107.5</v>
      </c>
    </row>
    <row r="7726" spans="35:37" x14ac:dyDescent="0.3">
      <c r="AI7726" s="32">
        <f t="shared" si="158"/>
        <v>45613.791666647936</v>
      </c>
      <c r="AJ7726" s="33">
        <v>155.85</v>
      </c>
      <c r="AK7726" s="33">
        <f>MIN(CalcoliFV!$AN$7,CalcoliFV!$AO$7+MAX(0,180-AJ7726)+4)</f>
        <v>98.15</v>
      </c>
    </row>
    <row r="7727" spans="35:37" x14ac:dyDescent="0.3">
      <c r="AI7727" s="32">
        <f t="shared" si="158"/>
        <v>45613.8333333146</v>
      </c>
      <c r="AJ7727" s="33">
        <v>159.24</v>
      </c>
      <c r="AK7727" s="33">
        <f>MIN(CalcoliFV!$AN$7,CalcoliFV!$AO$7+MAX(0,180-AJ7727)+4)</f>
        <v>94.759999999999991</v>
      </c>
    </row>
    <row r="7728" spans="35:37" x14ac:dyDescent="0.3">
      <c r="AI7728" s="32">
        <f t="shared" si="158"/>
        <v>45613.874999981264</v>
      </c>
      <c r="AJ7728" s="33">
        <v>147.19</v>
      </c>
      <c r="AK7728" s="33">
        <f>MIN(CalcoliFV!$AN$7,CalcoliFV!$AO$7+MAX(0,180-AJ7728)+4)</f>
        <v>106.81</v>
      </c>
    </row>
    <row r="7729" spans="35:37" x14ac:dyDescent="0.3">
      <c r="AI7729" s="32">
        <f t="shared" si="158"/>
        <v>45613.916666647929</v>
      </c>
      <c r="AJ7729" s="33">
        <v>134.65</v>
      </c>
      <c r="AK7729" s="33">
        <f>MIN(CalcoliFV!$AN$7,CalcoliFV!$AO$7+MAX(0,180-AJ7729)+4)</f>
        <v>110</v>
      </c>
    </row>
    <row r="7730" spans="35:37" x14ac:dyDescent="0.3">
      <c r="AI7730" s="32">
        <f t="shared" si="158"/>
        <v>45613.958333314593</v>
      </c>
      <c r="AJ7730" s="33">
        <v>126</v>
      </c>
      <c r="AK7730" s="33">
        <f>MIN(CalcoliFV!$AN$7,CalcoliFV!$AO$7+MAX(0,180-AJ7730)+4)</f>
        <v>110</v>
      </c>
    </row>
    <row r="7731" spans="35:37" x14ac:dyDescent="0.3">
      <c r="AI7731" s="32">
        <f t="shared" si="158"/>
        <v>45613.999999981257</v>
      </c>
      <c r="AJ7731" s="33">
        <v>115.3</v>
      </c>
      <c r="AK7731" s="33">
        <f>MIN(CalcoliFV!$AN$7,CalcoliFV!$AO$7+MAX(0,180-AJ7731)+4)</f>
        <v>110</v>
      </c>
    </row>
    <row r="7732" spans="35:37" x14ac:dyDescent="0.3">
      <c r="AI7732" s="32">
        <f t="shared" si="158"/>
        <v>45614.041666647921</v>
      </c>
      <c r="AJ7732" s="33">
        <v>114.44</v>
      </c>
      <c r="AK7732" s="33">
        <f>MIN(CalcoliFV!$AN$7,CalcoliFV!$AO$7+MAX(0,180-AJ7732)+4)</f>
        <v>110</v>
      </c>
    </row>
    <row r="7733" spans="35:37" x14ac:dyDescent="0.3">
      <c r="AI7733" s="32">
        <f t="shared" si="158"/>
        <v>45614.083333314586</v>
      </c>
      <c r="AJ7733" s="33">
        <v>106.83139</v>
      </c>
      <c r="AK7733" s="33">
        <f>MIN(CalcoliFV!$AN$7,CalcoliFV!$AO$7+MAX(0,180-AJ7733)+4)</f>
        <v>110</v>
      </c>
    </row>
    <row r="7734" spans="35:37" x14ac:dyDescent="0.3">
      <c r="AI7734" s="32">
        <f t="shared" si="158"/>
        <v>45614.12499998125</v>
      </c>
      <c r="AJ7734" s="33">
        <v>103.45</v>
      </c>
      <c r="AK7734" s="33">
        <f>MIN(CalcoliFV!$AN$7,CalcoliFV!$AO$7+MAX(0,180-AJ7734)+4)</f>
        <v>110</v>
      </c>
    </row>
    <row r="7735" spans="35:37" x14ac:dyDescent="0.3">
      <c r="AI7735" s="32">
        <f t="shared" si="158"/>
        <v>45614.166666647914</v>
      </c>
      <c r="AJ7735" s="33">
        <v>111</v>
      </c>
      <c r="AK7735" s="33">
        <f>MIN(CalcoliFV!$AN$7,CalcoliFV!$AO$7+MAX(0,180-AJ7735)+4)</f>
        <v>110</v>
      </c>
    </row>
    <row r="7736" spans="35:37" x14ac:dyDescent="0.3">
      <c r="AI7736" s="32">
        <f t="shared" si="158"/>
        <v>45614.208333314578</v>
      </c>
      <c r="AJ7736" s="33">
        <v>111</v>
      </c>
      <c r="AK7736" s="33">
        <f>MIN(CalcoliFV!$AN$7,CalcoliFV!$AO$7+MAX(0,180-AJ7736)+4)</f>
        <v>110</v>
      </c>
    </row>
    <row r="7737" spans="35:37" x14ac:dyDescent="0.3">
      <c r="AI7737" s="32">
        <f t="shared" si="158"/>
        <v>45614.249999981243</v>
      </c>
      <c r="AJ7737" s="33">
        <v>117.1</v>
      </c>
      <c r="AK7737" s="33">
        <f>MIN(CalcoliFV!$AN$7,CalcoliFV!$AO$7+MAX(0,180-AJ7737)+4)</f>
        <v>110</v>
      </c>
    </row>
    <row r="7738" spans="35:37" x14ac:dyDescent="0.3">
      <c r="AI7738" s="32">
        <f t="shared" si="158"/>
        <v>45614.291666647907</v>
      </c>
      <c r="AJ7738" s="33">
        <v>140.43</v>
      </c>
      <c r="AK7738" s="33">
        <f>MIN(CalcoliFV!$AN$7,CalcoliFV!$AO$7+MAX(0,180-AJ7738)+4)</f>
        <v>110</v>
      </c>
    </row>
    <row r="7739" spans="35:37" x14ac:dyDescent="0.3">
      <c r="AI7739" s="32">
        <f t="shared" si="158"/>
        <v>45614.333333314571</v>
      </c>
      <c r="AJ7739" s="33">
        <v>153</v>
      </c>
      <c r="AK7739" s="33">
        <f>MIN(CalcoliFV!$AN$7,CalcoliFV!$AO$7+MAX(0,180-AJ7739)+4)</f>
        <v>101</v>
      </c>
    </row>
    <row r="7740" spans="35:37" x14ac:dyDescent="0.3">
      <c r="AI7740" s="32">
        <f t="shared" si="158"/>
        <v>45614.374999981235</v>
      </c>
      <c r="AJ7740" s="33">
        <v>150</v>
      </c>
      <c r="AK7740" s="33">
        <f>MIN(CalcoliFV!$AN$7,CalcoliFV!$AO$7+MAX(0,180-AJ7740)+4)</f>
        <v>104</v>
      </c>
    </row>
    <row r="7741" spans="35:37" x14ac:dyDescent="0.3">
      <c r="AI7741" s="32">
        <f t="shared" si="158"/>
        <v>45614.4166666479</v>
      </c>
      <c r="AJ7741" s="33">
        <v>141.66</v>
      </c>
      <c r="AK7741" s="33">
        <f>MIN(CalcoliFV!$AN$7,CalcoliFV!$AO$7+MAX(0,180-AJ7741)+4)</f>
        <v>110</v>
      </c>
    </row>
    <row r="7742" spans="35:37" x14ac:dyDescent="0.3">
      <c r="AI7742" s="32">
        <f t="shared" si="158"/>
        <v>45614.458333314564</v>
      </c>
      <c r="AJ7742" s="33">
        <v>133.96</v>
      </c>
      <c r="AK7742" s="33">
        <f>MIN(CalcoliFV!$AN$7,CalcoliFV!$AO$7+MAX(0,180-AJ7742)+4)</f>
        <v>110</v>
      </c>
    </row>
    <row r="7743" spans="35:37" x14ac:dyDescent="0.3">
      <c r="AI7743" s="32">
        <f t="shared" si="158"/>
        <v>45614.499999981228</v>
      </c>
      <c r="AJ7743" s="33">
        <v>130.36000000000001</v>
      </c>
      <c r="AK7743" s="33">
        <f>MIN(CalcoliFV!$AN$7,CalcoliFV!$AO$7+MAX(0,180-AJ7743)+4)</f>
        <v>110</v>
      </c>
    </row>
    <row r="7744" spans="35:37" x14ac:dyDescent="0.3">
      <c r="AI7744" s="32">
        <f t="shared" si="158"/>
        <v>45614.541666647892</v>
      </c>
      <c r="AJ7744" s="33">
        <v>124</v>
      </c>
      <c r="AK7744" s="33">
        <f>MIN(CalcoliFV!$AN$7,CalcoliFV!$AO$7+MAX(0,180-AJ7744)+4)</f>
        <v>110</v>
      </c>
    </row>
    <row r="7745" spans="35:37" x14ac:dyDescent="0.3">
      <c r="AI7745" s="32">
        <f t="shared" si="158"/>
        <v>45614.583333314557</v>
      </c>
      <c r="AJ7745" s="33">
        <v>127.8</v>
      </c>
      <c r="AK7745" s="33">
        <f>MIN(CalcoliFV!$AN$7,CalcoliFV!$AO$7+MAX(0,180-AJ7745)+4)</f>
        <v>110</v>
      </c>
    </row>
    <row r="7746" spans="35:37" x14ac:dyDescent="0.3">
      <c r="AI7746" s="32">
        <f t="shared" si="158"/>
        <v>45614.624999981221</v>
      </c>
      <c r="AJ7746" s="33">
        <v>133.1</v>
      </c>
      <c r="AK7746" s="33">
        <f>MIN(CalcoliFV!$AN$7,CalcoliFV!$AO$7+MAX(0,180-AJ7746)+4)</f>
        <v>110</v>
      </c>
    </row>
    <row r="7747" spans="35:37" x14ac:dyDescent="0.3">
      <c r="AI7747" s="32">
        <f t="shared" si="158"/>
        <v>45614.666666647885</v>
      </c>
      <c r="AJ7747" s="33">
        <v>155</v>
      </c>
      <c r="AK7747" s="33">
        <f>MIN(CalcoliFV!$AN$7,CalcoliFV!$AO$7+MAX(0,180-AJ7747)+4)</f>
        <v>99</v>
      </c>
    </row>
    <row r="7748" spans="35:37" x14ac:dyDescent="0.3">
      <c r="AI7748" s="32">
        <f t="shared" si="158"/>
        <v>45614.708333314549</v>
      </c>
      <c r="AJ7748" s="33">
        <v>164.23</v>
      </c>
      <c r="AK7748" s="33">
        <f>MIN(CalcoliFV!$AN$7,CalcoliFV!$AO$7+MAX(0,180-AJ7748)+4)</f>
        <v>89.77000000000001</v>
      </c>
    </row>
    <row r="7749" spans="35:37" x14ac:dyDescent="0.3">
      <c r="AI7749" s="32">
        <f t="shared" ref="AI7749:AI7812" si="159">AI7748+1/24</f>
        <v>45614.749999981213</v>
      </c>
      <c r="AJ7749" s="33">
        <v>169.75</v>
      </c>
      <c r="AK7749" s="33">
        <f>MIN(CalcoliFV!$AN$7,CalcoliFV!$AO$7+MAX(0,180-AJ7749)+4)</f>
        <v>84.25</v>
      </c>
    </row>
    <row r="7750" spans="35:37" x14ac:dyDescent="0.3">
      <c r="AI7750" s="32">
        <f t="shared" si="159"/>
        <v>45614.791666647878</v>
      </c>
      <c r="AJ7750" s="33">
        <v>174.61525</v>
      </c>
      <c r="AK7750" s="33">
        <f>MIN(CalcoliFV!$AN$7,CalcoliFV!$AO$7+MAX(0,180-AJ7750)+4)</f>
        <v>79.384749999999997</v>
      </c>
    </row>
    <row r="7751" spans="35:37" x14ac:dyDescent="0.3">
      <c r="AI7751" s="32">
        <f t="shared" si="159"/>
        <v>45614.833333314542</v>
      </c>
      <c r="AJ7751" s="33">
        <v>170</v>
      </c>
      <c r="AK7751" s="33">
        <f>MIN(CalcoliFV!$AN$7,CalcoliFV!$AO$7+MAX(0,180-AJ7751)+4)</f>
        <v>84</v>
      </c>
    </row>
    <row r="7752" spans="35:37" x14ac:dyDescent="0.3">
      <c r="AI7752" s="32">
        <f t="shared" si="159"/>
        <v>45614.874999981206</v>
      </c>
      <c r="AJ7752" s="33">
        <v>156.25576000000001</v>
      </c>
      <c r="AK7752" s="33">
        <f>MIN(CalcoliFV!$AN$7,CalcoliFV!$AO$7+MAX(0,180-AJ7752)+4)</f>
        <v>97.744239999999991</v>
      </c>
    </row>
    <row r="7753" spans="35:37" x14ac:dyDescent="0.3">
      <c r="AI7753" s="32">
        <f t="shared" si="159"/>
        <v>45614.91666664787</v>
      </c>
      <c r="AJ7753" s="33">
        <v>141.66</v>
      </c>
      <c r="AK7753" s="33">
        <f>MIN(CalcoliFV!$AN$7,CalcoliFV!$AO$7+MAX(0,180-AJ7753)+4)</f>
        <v>110</v>
      </c>
    </row>
    <row r="7754" spans="35:37" x14ac:dyDescent="0.3">
      <c r="AI7754" s="32">
        <f t="shared" si="159"/>
        <v>45614.958333314535</v>
      </c>
      <c r="AJ7754" s="33">
        <v>132.91</v>
      </c>
      <c r="AK7754" s="33">
        <f>MIN(CalcoliFV!$AN$7,CalcoliFV!$AO$7+MAX(0,180-AJ7754)+4)</f>
        <v>110</v>
      </c>
    </row>
    <row r="7755" spans="35:37" x14ac:dyDescent="0.3">
      <c r="AI7755" s="32">
        <f t="shared" si="159"/>
        <v>45614.999999981199</v>
      </c>
      <c r="AJ7755" s="33">
        <v>129.93</v>
      </c>
      <c r="AK7755" s="33">
        <f>MIN(CalcoliFV!$AN$7,CalcoliFV!$AO$7+MAX(0,180-AJ7755)+4)</f>
        <v>110</v>
      </c>
    </row>
    <row r="7756" spans="35:37" x14ac:dyDescent="0.3">
      <c r="AI7756" s="32">
        <f t="shared" si="159"/>
        <v>45615.041666647863</v>
      </c>
      <c r="AJ7756" s="33">
        <v>123.27</v>
      </c>
      <c r="AK7756" s="33">
        <f>MIN(CalcoliFV!$AN$7,CalcoliFV!$AO$7+MAX(0,180-AJ7756)+4)</f>
        <v>110</v>
      </c>
    </row>
    <row r="7757" spans="35:37" x14ac:dyDescent="0.3">
      <c r="AI7757" s="32">
        <f t="shared" si="159"/>
        <v>45615.083333314527</v>
      </c>
      <c r="AJ7757" s="33">
        <v>120</v>
      </c>
      <c r="AK7757" s="33">
        <f>MIN(CalcoliFV!$AN$7,CalcoliFV!$AO$7+MAX(0,180-AJ7757)+4)</f>
        <v>110</v>
      </c>
    </row>
    <row r="7758" spans="35:37" x14ac:dyDescent="0.3">
      <c r="AI7758" s="32">
        <f t="shared" si="159"/>
        <v>45615.124999981192</v>
      </c>
      <c r="AJ7758" s="33">
        <v>116.84</v>
      </c>
      <c r="AK7758" s="33">
        <f>MIN(CalcoliFV!$AN$7,CalcoliFV!$AO$7+MAX(0,180-AJ7758)+4)</f>
        <v>110</v>
      </c>
    </row>
    <row r="7759" spans="35:37" x14ac:dyDescent="0.3">
      <c r="AI7759" s="32">
        <f t="shared" si="159"/>
        <v>45615.166666647856</v>
      </c>
      <c r="AJ7759" s="33">
        <v>116</v>
      </c>
      <c r="AK7759" s="33">
        <f>MIN(CalcoliFV!$AN$7,CalcoliFV!$AO$7+MAX(0,180-AJ7759)+4)</f>
        <v>110</v>
      </c>
    </row>
    <row r="7760" spans="35:37" x14ac:dyDescent="0.3">
      <c r="AI7760" s="32">
        <f t="shared" si="159"/>
        <v>45615.20833331452</v>
      </c>
      <c r="AJ7760" s="33">
        <v>116.36</v>
      </c>
      <c r="AK7760" s="33">
        <f>MIN(CalcoliFV!$AN$7,CalcoliFV!$AO$7+MAX(0,180-AJ7760)+4)</f>
        <v>110</v>
      </c>
    </row>
    <row r="7761" spans="35:37" x14ac:dyDescent="0.3">
      <c r="AI7761" s="32">
        <f t="shared" si="159"/>
        <v>45615.249999981184</v>
      </c>
      <c r="AJ7761" s="33">
        <v>124.6</v>
      </c>
      <c r="AK7761" s="33">
        <f>MIN(CalcoliFV!$AN$7,CalcoliFV!$AO$7+MAX(0,180-AJ7761)+4)</f>
        <v>110</v>
      </c>
    </row>
    <row r="7762" spans="35:37" x14ac:dyDescent="0.3">
      <c r="AI7762" s="32">
        <f t="shared" si="159"/>
        <v>45615.291666647849</v>
      </c>
      <c r="AJ7762" s="33">
        <v>150</v>
      </c>
      <c r="AK7762" s="33">
        <f>MIN(CalcoliFV!$AN$7,CalcoliFV!$AO$7+MAX(0,180-AJ7762)+4)</f>
        <v>104</v>
      </c>
    </row>
    <row r="7763" spans="35:37" x14ac:dyDescent="0.3">
      <c r="AI7763" s="32">
        <f t="shared" si="159"/>
        <v>45615.333333314513</v>
      </c>
      <c r="AJ7763" s="33">
        <v>164.9</v>
      </c>
      <c r="AK7763" s="33">
        <f>MIN(CalcoliFV!$AN$7,CalcoliFV!$AO$7+MAX(0,180-AJ7763)+4)</f>
        <v>89.1</v>
      </c>
    </row>
    <row r="7764" spans="35:37" x14ac:dyDescent="0.3">
      <c r="AI7764" s="32">
        <f t="shared" si="159"/>
        <v>45615.374999981177</v>
      </c>
      <c r="AJ7764" s="33">
        <v>171.36</v>
      </c>
      <c r="AK7764" s="33">
        <f>MIN(CalcoliFV!$AN$7,CalcoliFV!$AO$7+MAX(0,180-AJ7764)+4)</f>
        <v>82.639999999999986</v>
      </c>
    </row>
    <row r="7765" spans="35:37" x14ac:dyDescent="0.3">
      <c r="AI7765" s="32">
        <f t="shared" si="159"/>
        <v>45615.416666647841</v>
      </c>
      <c r="AJ7765" s="33">
        <v>160</v>
      </c>
      <c r="AK7765" s="33">
        <f>MIN(CalcoliFV!$AN$7,CalcoliFV!$AO$7+MAX(0,180-AJ7765)+4)</f>
        <v>94</v>
      </c>
    </row>
    <row r="7766" spans="35:37" x14ac:dyDescent="0.3">
      <c r="AI7766" s="32">
        <f t="shared" si="159"/>
        <v>45615.458333314506</v>
      </c>
      <c r="AJ7766" s="33">
        <v>155</v>
      </c>
      <c r="AK7766" s="33">
        <f>MIN(CalcoliFV!$AN$7,CalcoliFV!$AO$7+MAX(0,180-AJ7766)+4)</f>
        <v>99</v>
      </c>
    </row>
    <row r="7767" spans="35:37" x14ac:dyDescent="0.3">
      <c r="AI7767" s="32">
        <f t="shared" si="159"/>
        <v>45615.49999998117</v>
      </c>
      <c r="AJ7767" s="33">
        <v>155</v>
      </c>
      <c r="AK7767" s="33">
        <f>MIN(CalcoliFV!$AN$7,CalcoliFV!$AO$7+MAX(0,180-AJ7767)+4)</f>
        <v>99</v>
      </c>
    </row>
    <row r="7768" spans="35:37" x14ac:dyDescent="0.3">
      <c r="AI7768" s="32">
        <f t="shared" si="159"/>
        <v>45615.541666647834</v>
      </c>
      <c r="AJ7768" s="33">
        <v>136.6</v>
      </c>
      <c r="AK7768" s="33">
        <f>MIN(CalcoliFV!$AN$7,CalcoliFV!$AO$7+MAX(0,180-AJ7768)+4)</f>
        <v>110</v>
      </c>
    </row>
    <row r="7769" spans="35:37" x14ac:dyDescent="0.3">
      <c r="AI7769" s="32">
        <f t="shared" si="159"/>
        <v>45615.583333314498</v>
      </c>
      <c r="AJ7769" s="33">
        <v>138.65</v>
      </c>
      <c r="AK7769" s="33">
        <f>MIN(CalcoliFV!$AN$7,CalcoliFV!$AO$7+MAX(0,180-AJ7769)+4)</f>
        <v>110</v>
      </c>
    </row>
    <row r="7770" spans="35:37" x14ac:dyDescent="0.3">
      <c r="AI7770" s="32">
        <f t="shared" si="159"/>
        <v>45615.624999981163</v>
      </c>
      <c r="AJ7770" s="33">
        <v>150.63999999999999</v>
      </c>
      <c r="AK7770" s="33">
        <f>MIN(CalcoliFV!$AN$7,CalcoliFV!$AO$7+MAX(0,180-AJ7770)+4)</f>
        <v>103.36000000000001</v>
      </c>
    </row>
    <row r="7771" spans="35:37" x14ac:dyDescent="0.3">
      <c r="AI7771" s="32">
        <f t="shared" si="159"/>
        <v>45615.666666647827</v>
      </c>
      <c r="AJ7771" s="33">
        <v>157.73697000000001</v>
      </c>
      <c r="AK7771" s="33">
        <f>MIN(CalcoliFV!$AN$7,CalcoliFV!$AO$7+MAX(0,180-AJ7771)+4)</f>
        <v>96.263029999999986</v>
      </c>
    </row>
    <row r="7772" spans="35:37" x14ac:dyDescent="0.3">
      <c r="AI7772" s="32">
        <f t="shared" si="159"/>
        <v>45615.708333314491</v>
      </c>
      <c r="AJ7772" s="33">
        <v>164.9</v>
      </c>
      <c r="AK7772" s="33">
        <f>MIN(CalcoliFV!$AN$7,CalcoliFV!$AO$7+MAX(0,180-AJ7772)+4)</f>
        <v>89.1</v>
      </c>
    </row>
    <row r="7773" spans="35:37" x14ac:dyDescent="0.3">
      <c r="AI7773" s="32">
        <f t="shared" si="159"/>
        <v>45615.749999981155</v>
      </c>
      <c r="AJ7773" s="33">
        <v>168.75</v>
      </c>
      <c r="AK7773" s="33">
        <f>MIN(CalcoliFV!$AN$7,CalcoliFV!$AO$7+MAX(0,180-AJ7773)+4)</f>
        <v>85.25</v>
      </c>
    </row>
    <row r="7774" spans="35:37" x14ac:dyDescent="0.3">
      <c r="AI7774" s="32">
        <f t="shared" si="159"/>
        <v>45615.79166664782</v>
      </c>
      <c r="AJ7774" s="33">
        <v>152.42771999999999</v>
      </c>
      <c r="AK7774" s="33">
        <f>MIN(CalcoliFV!$AN$7,CalcoliFV!$AO$7+MAX(0,180-AJ7774)+4)</f>
        <v>101.57228000000001</v>
      </c>
    </row>
    <row r="7775" spans="35:37" x14ac:dyDescent="0.3">
      <c r="AI7775" s="32">
        <f t="shared" si="159"/>
        <v>45615.833333314484</v>
      </c>
      <c r="AJ7775" s="33">
        <v>145.34897000000001</v>
      </c>
      <c r="AK7775" s="33">
        <f>MIN(CalcoliFV!$AN$7,CalcoliFV!$AO$7+MAX(0,180-AJ7775)+4)</f>
        <v>108.65102999999999</v>
      </c>
    </row>
    <row r="7776" spans="35:37" x14ac:dyDescent="0.3">
      <c r="AI7776" s="32">
        <f t="shared" si="159"/>
        <v>45615.874999981148</v>
      </c>
      <c r="AJ7776" s="33">
        <v>136.06</v>
      </c>
      <c r="AK7776" s="33">
        <f>MIN(CalcoliFV!$AN$7,CalcoliFV!$AO$7+MAX(0,180-AJ7776)+4)</f>
        <v>110</v>
      </c>
    </row>
    <row r="7777" spans="35:37" x14ac:dyDescent="0.3">
      <c r="AI7777" s="32">
        <f t="shared" si="159"/>
        <v>45615.916666647812</v>
      </c>
      <c r="AJ7777" s="33">
        <v>132.34</v>
      </c>
      <c r="AK7777" s="33">
        <f>MIN(CalcoliFV!$AN$7,CalcoliFV!$AO$7+MAX(0,180-AJ7777)+4)</f>
        <v>110</v>
      </c>
    </row>
    <row r="7778" spans="35:37" x14ac:dyDescent="0.3">
      <c r="AI7778" s="32">
        <f t="shared" si="159"/>
        <v>45615.958333314476</v>
      </c>
      <c r="AJ7778" s="33">
        <v>130</v>
      </c>
      <c r="AK7778" s="33">
        <f>MIN(CalcoliFV!$AN$7,CalcoliFV!$AO$7+MAX(0,180-AJ7778)+4)</f>
        <v>110</v>
      </c>
    </row>
    <row r="7779" spans="35:37" x14ac:dyDescent="0.3">
      <c r="AI7779" s="32">
        <f t="shared" si="159"/>
        <v>45615.999999981141</v>
      </c>
      <c r="AJ7779" s="33">
        <v>117.86</v>
      </c>
      <c r="AK7779" s="33">
        <f>MIN(CalcoliFV!$AN$7,CalcoliFV!$AO$7+MAX(0,180-AJ7779)+4)</f>
        <v>110</v>
      </c>
    </row>
    <row r="7780" spans="35:37" x14ac:dyDescent="0.3">
      <c r="AI7780" s="32">
        <f t="shared" si="159"/>
        <v>45616.041666647805</v>
      </c>
      <c r="AJ7780" s="33">
        <v>111.11</v>
      </c>
      <c r="AK7780" s="33">
        <f>MIN(CalcoliFV!$AN$7,CalcoliFV!$AO$7+MAX(0,180-AJ7780)+4)</f>
        <v>110</v>
      </c>
    </row>
    <row r="7781" spans="35:37" x14ac:dyDescent="0.3">
      <c r="AI7781" s="32">
        <f t="shared" si="159"/>
        <v>45616.083333314469</v>
      </c>
      <c r="AJ7781" s="33">
        <v>110</v>
      </c>
      <c r="AK7781" s="33">
        <f>MIN(CalcoliFV!$AN$7,CalcoliFV!$AO$7+MAX(0,180-AJ7781)+4)</f>
        <v>110</v>
      </c>
    </row>
    <row r="7782" spans="35:37" x14ac:dyDescent="0.3">
      <c r="AI7782" s="32">
        <f t="shared" si="159"/>
        <v>45616.124999981133</v>
      </c>
      <c r="AJ7782" s="33">
        <v>106.9</v>
      </c>
      <c r="AK7782" s="33">
        <f>MIN(CalcoliFV!$AN$7,CalcoliFV!$AO$7+MAX(0,180-AJ7782)+4)</f>
        <v>110</v>
      </c>
    </row>
    <row r="7783" spans="35:37" x14ac:dyDescent="0.3">
      <c r="AI7783" s="32">
        <f t="shared" si="159"/>
        <v>45616.166666647798</v>
      </c>
      <c r="AJ7783" s="33">
        <v>105.9</v>
      </c>
      <c r="AK7783" s="33">
        <f>MIN(CalcoliFV!$AN$7,CalcoliFV!$AO$7+MAX(0,180-AJ7783)+4)</f>
        <v>110</v>
      </c>
    </row>
    <row r="7784" spans="35:37" x14ac:dyDescent="0.3">
      <c r="AI7784" s="32">
        <f t="shared" si="159"/>
        <v>45616.208333314462</v>
      </c>
      <c r="AJ7784" s="33">
        <v>105.89</v>
      </c>
      <c r="AK7784" s="33">
        <f>MIN(CalcoliFV!$AN$7,CalcoliFV!$AO$7+MAX(0,180-AJ7784)+4)</f>
        <v>110</v>
      </c>
    </row>
    <row r="7785" spans="35:37" x14ac:dyDescent="0.3">
      <c r="AI7785" s="32">
        <f t="shared" si="159"/>
        <v>45616.249999981126</v>
      </c>
      <c r="AJ7785" s="33">
        <v>109.17</v>
      </c>
      <c r="AK7785" s="33">
        <f>MIN(CalcoliFV!$AN$7,CalcoliFV!$AO$7+MAX(0,180-AJ7785)+4)</f>
        <v>110</v>
      </c>
    </row>
    <row r="7786" spans="35:37" x14ac:dyDescent="0.3">
      <c r="AI7786" s="32">
        <f t="shared" si="159"/>
        <v>45616.29166664779</v>
      </c>
      <c r="AJ7786" s="33">
        <v>135.4</v>
      </c>
      <c r="AK7786" s="33">
        <f>MIN(CalcoliFV!$AN$7,CalcoliFV!$AO$7+MAX(0,180-AJ7786)+4)</f>
        <v>110</v>
      </c>
    </row>
    <row r="7787" spans="35:37" x14ac:dyDescent="0.3">
      <c r="AI7787" s="32">
        <f t="shared" si="159"/>
        <v>45616.333333314455</v>
      </c>
      <c r="AJ7787" s="33">
        <v>140</v>
      </c>
      <c r="AK7787" s="33">
        <f>MIN(CalcoliFV!$AN$7,CalcoliFV!$AO$7+MAX(0,180-AJ7787)+4)</f>
        <v>110</v>
      </c>
    </row>
    <row r="7788" spans="35:37" x14ac:dyDescent="0.3">
      <c r="AI7788" s="32">
        <f t="shared" si="159"/>
        <v>45616.374999981119</v>
      </c>
      <c r="AJ7788" s="33">
        <v>151.36000000000001</v>
      </c>
      <c r="AK7788" s="33">
        <f>MIN(CalcoliFV!$AN$7,CalcoliFV!$AO$7+MAX(0,180-AJ7788)+4)</f>
        <v>102.63999999999999</v>
      </c>
    </row>
    <row r="7789" spans="35:37" x14ac:dyDescent="0.3">
      <c r="AI7789" s="32">
        <f t="shared" si="159"/>
        <v>45616.416666647783</v>
      </c>
      <c r="AJ7789" s="33">
        <v>146.77000000000001</v>
      </c>
      <c r="AK7789" s="33">
        <f>MIN(CalcoliFV!$AN$7,CalcoliFV!$AO$7+MAX(0,180-AJ7789)+4)</f>
        <v>107.22999999999999</v>
      </c>
    </row>
    <row r="7790" spans="35:37" x14ac:dyDescent="0.3">
      <c r="AI7790" s="32">
        <f t="shared" si="159"/>
        <v>45616.458333314447</v>
      </c>
      <c r="AJ7790" s="33">
        <v>136.97</v>
      </c>
      <c r="AK7790" s="33">
        <f>MIN(CalcoliFV!$AN$7,CalcoliFV!$AO$7+MAX(0,180-AJ7790)+4)</f>
        <v>110</v>
      </c>
    </row>
    <row r="7791" spans="35:37" x14ac:dyDescent="0.3">
      <c r="AI7791" s="32">
        <f t="shared" si="159"/>
        <v>45616.499999981112</v>
      </c>
      <c r="AJ7791" s="33">
        <v>135.24</v>
      </c>
      <c r="AK7791" s="33">
        <f>MIN(CalcoliFV!$AN$7,CalcoliFV!$AO$7+MAX(0,180-AJ7791)+4)</f>
        <v>110</v>
      </c>
    </row>
    <row r="7792" spans="35:37" x14ac:dyDescent="0.3">
      <c r="AI7792" s="32">
        <f t="shared" si="159"/>
        <v>45616.541666647776</v>
      </c>
      <c r="AJ7792" s="33">
        <v>129.52000000000001</v>
      </c>
      <c r="AK7792" s="33">
        <f>MIN(CalcoliFV!$AN$7,CalcoliFV!$AO$7+MAX(0,180-AJ7792)+4)</f>
        <v>110</v>
      </c>
    </row>
    <row r="7793" spans="35:37" x14ac:dyDescent="0.3">
      <c r="AI7793" s="32">
        <f t="shared" si="159"/>
        <v>45616.58333331444</v>
      </c>
      <c r="AJ7793" s="33">
        <v>133.70418000000001</v>
      </c>
      <c r="AK7793" s="33">
        <f>MIN(CalcoliFV!$AN$7,CalcoliFV!$AO$7+MAX(0,180-AJ7793)+4)</f>
        <v>110</v>
      </c>
    </row>
    <row r="7794" spans="35:37" x14ac:dyDescent="0.3">
      <c r="AI7794" s="32">
        <f t="shared" si="159"/>
        <v>45616.624999981104</v>
      </c>
      <c r="AJ7794" s="33">
        <v>140</v>
      </c>
      <c r="AK7794" s="33">
        <f>MIN(CalcoliFV!$AN$7,CalcoliFV!$AO$7+MAX(0,180-AJ7794)+4)</f>
        <v>110</v>
      </c>
    </row>
    <row r="7795" spans="35:37" x14ac:dyDescent="0.3">
      <c r="AI7795" s="32">
        <f t="shared" si="159"/>
        <v>45616.666666647769</v>
      </c>
      <c r="AJ7795" s="33">
        <v>144.25</v>
      </c>
      <c r="AK7795" s="33">
        <f>MIN(CalcoliFV!$AN$7,CalcoliFV!$AO$7+MAX(0,180-AJ7795)+4)</f>
        <v>109.75</v>
      </c>
    </row>
    <row r="7796" spans="35:37" x14ac:dyDescent="0.3">
      <c r="AI7796" s="32">
        <f t="shared" si="159"/>
        <v>45616.708333314433</v>
      </c>
      <c r="AJ7796" s="33">
        <v>152.99</v>
      </c>
      <c r="AK7796" s="33">
        <f>MIN(CalcoliFV!$AN$7,CalcoliFV!$AO$7+MAX(0,180-AJ7796)+4)</f>
        <v>101.00999999999999</v>
      </c>
    </row>
    <row r="7797" spans="35:37" x14ac:dyDescent="0.3">
      <c r="AI7797" s="32">
        <f t="shared" si="159"/>
        <v>45616.749999981097</v>
      </c>
      <c r="AJ7797" s="33">
        <v>154.93</v>
      </c>
      <c r="AK7797" s="33">
        <f>MIN(CalcoliFV!$AN$7,CalcoliFV!$AO$7+MAX(0,180-AJ7797)+4)</f>
        <v>99.07</v>
      </c>
    </row>
    <row r="7798" spans="35:37" x14ac:dyDescent="0.3">
      <c r="AI7798" s="32">
        <f t="shared" si="159"/>
        <v>45616.791666647761</v>
      </c>
      <c r="AJ7798" s="33">
        <v>154.69999999999999</v>
      </c>
      <c r="AK7798" s="33">
        <f>MIN(CalcoliFV!$AN$7,CalcoliFV!$AO$7+MAX(0,180-AJ7798)+4)</f>
        <v>99.300000000000011</v>
      </c>
    </row>
    <row r="7799" spans="35:37" x14ac:dyDescent="0.3">
      <c r="AI7799" s="32">
        <f t="shared" si="159"/>
        <v>45616.833333314426</v>
      </c>
      <c r="AJ7799" s="33">
        <v>148.84223</v>
      </c>
      <c r="AK7799" s="33">
        <f>MIN(CalcoliFV!$AN$7,CalcoliFV!$AO$7+MAX(0,180-AJ7799)+4)</f>
        <v>105.15777</v>
      </c>
    </row>
    <row r="7800" spans="35:37" x14ac:dyDescent="0.3">
      <c r="AI7800" s="32">
        <f t="shared" si="159"/>
        <v>45616.87499998109</v>
      </c>
      <c r="AJ7800" s="33">
        <v>135.97999999999999</v>
      </c>
      <c r="AK7800" s="33">
        <f>MIN(CalcoliFV!$AN$7,CalcoliFV!$AO$7+MAX(0,180-AJ7800)+4)</f>
        <v>110</v>
      </c>
    </row>
    <row r="7801" spans="35:37" x14ac:dyDescent="0.3">
      <c r="AI7801" s="32">
        <f t="shared" si="159"/>
        <v>45616.916666647754</v>
      </c>
      <c r="AJ7801" s="33">
        <v>126.61987999999999</v>
      </c>
      <c r="AK7801" s="33">
        <f>MIN(CalcoliFV!$AN$7,CalcoliFV!$AO$7+MAX(0,180-AJ7801)+4)</f>
        <v>110</v>
      </c>
    </row>
    <row r="7802" spans="35:37" x14ac:dyDescent="0.3">
      <c r="AI7802" s="32">
        <f t="shared" si="159"/>
        <v>45616.958333314418</v>
      </c>
      <c r="AJ7802" s="33">
        <v>123.65</v>
      </c>
      <c r="AK7802" s="33">
        <f>MIN(CalcoliFV!$AN$7,CalcoliFV!$AO$7+MAX(0,180-AJ7802)+4)</f>
        <v>110</v>
      </c>
    </row>
    <row r="7803" spans="35:37" x14ac:dyDescent="0.3">
      <c r="AI7803" s="32">
        <f t="shared" si="159"/>
        <v>45616.999999981083</v>
      </c>
      <c r="AJ7803" s="33">
        <v>111.02</v>
      </c>
      <c r="AK7803" s="33">
        <f>MIN(CalcoliFV!$AN$7,CalcoliFV!$AO$7+MAX(0,180-AJ7803)+4)</f>
        <v>110</v>
      </c>
    </row>
    <row r="7804" spans="35:37" x14ac:dyDescent="0.3">
      <c r="AI7804" s="32">
        <f t="shared" si="159"/>
        <v>45617.041666647747</v>
      </c>
      <c r="AJ7804" s="33">
        <v>110</v>
      </c>
      <c r="AK7804" s="33">
        <f>MIN(CalcoliFV!$AN$7,CalcoliFV!$AO$7+MAX(0,180-AJ7804)+4)</f>
        <v>110</v>
      </c>
    </row>
    <row r="7805" spans="35:37" x14ac:dyDescent="0.3">
      <c r="AI7805" s="32">
        <f t="shared" si="159"/>
        <v>45617.083333314411</v>
      </c>
      <c r="AJ7805" s="33">
        <v>108.82</v>
      </c>
      <c r="AK7805" s="33">
        <f>MIN(CalcoliFV!$AN$7,CalcoliFV!$AO$7+MAX(0,180-AJ7805)+4)</f>
        <v>110</v>
      </c>
    </row>
    <row r="7806" spans="35:37" x14ac:dyDescent="0.3">
      <c r="AI7806" s="32">
        <f t="shared" si="159"/>
        <v>45617.124999981075</v>
      </c>
      <c r="AJ7806" s="33">
        <v>106.41</v>
      </c>
      <c r="AK7806" s="33">
        <f>MIN(CalcoliFV!$AN$7,CalcoliFV!$AO$7+MAX(0,180-AJ7806)+4)</f>
        <v>110</v>
      </c>
    </row>
    <row r="7807" spans="35:37" x14ac:dyDescent="0.3">
      <c r="AI7807" s="32">
        <f t="shared" si="159"/>
        <v>45617.166666647739</v>
      </c>
      <c r="AJ7807" s="33">
        <v>107.3</v>
      </c>
      <c r="AK7807" s="33">
        <f>MIN(CalcoliFV!$AN$7,CalcoliFV!$AO$7+MAX(0,180-AJ7807)+4)</f>
        <v>110</v>
      </c>
    </row>
    <row r="7808" spans="35:37" x14ac:dyDescent="0.3">
      <c r="AI7808" s="32">
        <f t="shared" si="159"/>
        <v>45617.208333314404</v>
      </c>
      <c r="AJ7808" s="33">
        <v>108.82</v>
      </c>
      <c r="AK7808" s="33">
        <f>MIN(CalcoliFV!$AN$7,CalcoliFV!$AO$7+MAX(0,180-AJ7808)+4)</f>
        <v>110</v>
      </c>
    </row>
    <row r="7809" spans="35:37" x14ac:dyDescent="0.3">
      <c r="AI7809" s="32">
        <f t="shared" si="159"/>
        <v>45617.249999981068</v>
      </c>
      <c r="AJ7809" s="33">
        <v>111.65</v>
      </c>
      <c r="AK7809" s="33">
        <f>MIN(CalcoliFV!$AN$7,CalcoliFV!$AO$7+MAX(0,180-AJ7809)+4)</f>
        <v>110</v>
      </c>
    </row>
    <row r="7810" spans="35:37" x14ac:dyDescent="0.3">
      <c r="AI7810" s="32">
        <f t="shared" si="159"/>
        <v>45617.291666647732</v>
      </c>
      <c r="AJ7810" s="33">
        <v>131.93</v>
      </c>
      <c r="AK7810" s="33">
        <f>MIN(CalcoliFV!$AN$7,CalcoliFV!$AO$7+MAX(0,180-AJ7810)+4)</f>
        <v>110</v>
      </c>
    </row>
    <row r="7811" spans="35:37" x14ac:dyDescent="0.3">
      <c r="AI7811" s="32">
        <f t="shared" si="159"/>
        <v>45617.333333314396</v>
      </c>
      <c r="AJ7811" s="33">
        <v>148.15</v>
      </c>
      <c r="AK7811" s="33">
        <f>MIN(CalcoliFV!$AN$7,CalcoliFV!$AO$7+MAX(0,180-AJ7811)+4)</f>
        <v>105.85</v>
      </c>
    </row>
    <row r="7812" spans="35:37" x14ac:dyDescent="0.3">
      <c r="AI7812" s="32">
        <f t="shared" si="159"/>
        <v>45617.374999981061</v>
      </c>
      <c r="AJ7812" s="33">
        <v>160</v>
      </c>
      <c r="AK7812" s="33">
        <f>MIN(CalcoliFV!$AN$7,CalcoliFV!$AO$7+MAX(0,180-AJ7812)+4)</f>
        <v>94</v>
      </c>
    </row>
    <row r="7813" spans="35:37" x14ac:dyDescent="0.3">
      <c r="AI7813" s="32">
        <f t="shared" ref="AI7813:AI7876" si="160">AI7812+1/24</f>
        <v>45617.416666647725</v>
      </c>
      <c r="AJ7813" s="33">
        <v>140</v>
      </c>
      <c r="AK7813" s="33">
        <f>MIN(CalcoliFV!$AN$7,CalcoliFV!$AO$7+MAX(0,180-AJ7813)+4)</f>
        <v>110</v>
      </c>
    </row>
    <row r="7814" spans="35:37" x14ac:dyDescent="0.3">
      <c r="AI7814" s="32">
        <f t="shared" si="160"/>
        <v>45617.458333314389</v>
      </c>
      <c r="AJ7814" s="33">
        <v>134</v>
      </c>
      <c r="AK7814" s="33">
        <f>MIN(CalcoliFV!$AN$7,CalcoliFV!$AO$7+MAX(0,180-AJ7814)+4)</f>
        <v>110</v>
      </c>
    </row>
    <row r="7815" spans="35:37" x14ac:dyDescent="0.3">
      <c r="AI7815" s="32">
        <f t="shared" si="160"/>
        <v>45617.499999981053</v>
      </c>
      <c r="AJ7815" s="33">
        <v>130.37</v>
      </c>
      <c r="AK7815" s="33">
        <f>MIN(CalcoliFV!$AN$7,CalcoliFV!$AO$7+MAX(0,180-AJ7815)+4)</f>
        <v>110</v>
      </c>
    </row>
    <row r="7816" spans="35:37" x14ac:dyDescent="0.3">
      <c r="AI7816" s="32">
        <f t="shared" si="160"/>
        <v>45617.541666647718</v>
      </c>
      <c r="AJ7816" s="33">
        <v>124.49</v>
      </c>
      <c r="AK7816" s="33">
        <f>MIN(CalcoliFV!$AN$7,CalcoliFV!$AO$7+MAX(0,180-AJ7816)+4)</f>
        <v>110</v>
      </c>
    </row>
    <row r="7817" spans="35:37" x14ac:dyDescent="0.3">
      <c r="AI7817" s="32">
        <f t="shared" si="160"/>
        <v>45617.583333314382</v>
      </c>
      <c r="AJ7817" s="33">
        <v>130.68</v>
      </c>
      <c r="AK7817" s="33">
        <f>MIN(CalcoliFV!$AN$7,CalcoliFV!$AO$7+MAX(0,180-AJ7817)+4)</f>
        <v>110</v>
      </c>
    </row>
    <row r="7818" spans="35:37" x14ac:dyDescent="0.3">
      <c r="AI7818" s="32">
        <f t="shared" si="160"/>
        <v>45617.624999981046</v>
      </c>
      <c r="AJ7818" s="33">
        <v>140</v>
      </c>
      <c r="AK7818" s="33">
        <f>MIN(CalcoliFV!$AN$7,CalcoliFV!$AO$7+MAX(0,180-AJ7818)+4)</f>
        <v>110</v>
      </c>
    </row>
    <row r="7819" spans="35:37" x14ac:dyDescent="0.3">
      <c r="AI7819" s="32">
        <f t="shared" si="160"/>
        <v>45617.66666664771</v>
      </c>
      <c r="AJ7819" s="33">
        <v>156.9169</v>
      </c>
      <c r="AK7819" s="33">
        <f>MIN(CalcoliFV!$AN$7,CalcoliFV!$AO$7+MAX(0,180-AJ7819)+4)</f>
        <v>97.083100000000002</v>
      </c>
    </row>
    <row r="7820" spans="35:37" x14ac:dyDescent="0.3">
      <c r="AI7820" s="32">
        <f t="shared" si="160"/>
        <v>45617.708333314375</v>
      </c>
      <c r="AJ7820" s="33">
        <v>167.42</v>
      </c>
      <c r="AK7820" s="33">
        <f>MIN(CalcoliFV!$AN$7,CalcoliFV!$AO$7+MAX(0,180-AJ7820)+4)</f>
        <v>86.580000000000013</v>
      </c>
    </row>
    <row r="7821" spans="35:37" x14ac:dyDescent="0.3">
      <c r="AI7821" s="32">
        <f t="shared" si="160"/>
        <v>45617.749999981039</v>
      </c>
      <c r="AJ7821" s="33">
        <v>170</v>
      </c>
      <c r="AK7821" s="33">
        <f>MIN(CalcoliFV!$AN$7,CalcoliFV!$AO$7+MAX(0,180-AJ7821)+4)</f>
        <v>84</v>
      </c>
    </row>
    <row r="7822" spans="35:37" x14ac:dyDescent="0.3">
      <c r="AI7822" s="32">
        <f t="shared" si="160"/>
        <v>45617.791666647703</v>
      </c>
      <c r="AJ7822" s="33">
        <v>162.24</v>
      </c>
      <c r="AK7822" s="33">
        <f>MIN(CalcoliFV!$AN$7,CalcoliFV!$AO$7+MAX(0,180-AJ7822)+4)</f>
        <v>91.759999999999991</v>
      </c>
    </row>
    <row r="7823" spans="35:37" x14ac:dyDescent="0.3">
      <c r="AI7823" s="32">
        <f t="shared" si="160"/>
        <v>45617.833333314367</v>
      </c>
      <c r="AJ7823" s="33">
        <v>154.63138000000001</v>
      </c>
      <c r="AK7823" s="33">
        <f>MIN(CalcoliFV!$AN$7,CalcoliFV!$AO$7+MAX(0,180-AJ7823)+4)</f>
        <v>99.368619999999993</v>
      </c>
    </row>
    <row r="7824" spans="35:37" x14ac:dyDescent="0.3">
      <c r="AI7824" s="32">
        <f t="shared" si="160"/>
        <v>45617.874999981032</v>
      </c>
      <c r="AJ7824" s="33">
        <v>135.78</v>
      </c>
      <c r="AK7824" s="33">
        <f>MIN(CalcoliFV!$AN$7,CalcoliFV!$AO$7+MAX(0,180-AJ7824)+4)</f>
        <v>110</v>
      </c>
    </row>
    <row r="7825" spans="35:37" x14ac:dyDescent="0.3">
      <c r="AI7825" s="32">
        <f t="shared" si="160"/>
        <v>45617.916666647696</v>
      </c>
      <c r="AJ7825" s="33">
        <v>134</v>
      </c>
      <c r="AK7825" s="33">
        <f>MIN(CalcoliFV!$AN$7,CalcoliFV!$AO$7+MAX(0,180-AJ7825)+4)</f>
        <v>110</v>
      </c>
    </row>
    <row r="7826" spans="35:37" x14ac:dyDescent="0.3">
      <c r="AI7826" s="32">
        <f t="shared" si="160"/>
        <v>45617.95833331436</v>
      </c>
      <c r="AJ7826" s="33">
        <v>128.22999999999999</v>
      </c>
      <c r="AK7826" s="33">
        <f>MIN(CalcoliFV!$AN$7,CalcoliFV!$AO$7+MAX(0,180-AJ7826)+4)</f>
        <v>110</v>
      </c>
    </row>
    <row r="7827" spans="35:37" x14ac:dyDescent="0.3">
      <c r="AI7827" s="32">
        <f t="shared" si="160"/>
        <v>45617.999999981024</v>
      </c>
      <c r="AJ7827" s="33">
        <v>116.96</v>
      </c>
      <c r="AK7827" s="33">
        <f>MIN(CalcoliFV!$AN$7,CalcoliFV!$AO$7+MAX(0,180-AJ7827)+4)</f>
        <v>110</v>
      </c>
    </row>
    <row r="7828" spans="35:37" x14ac:dyDescent="0.3">
      <c r="AI7828" s="32">
        <f t="shared" si="160"/>
        <v>45618.041666647689</v>
      </c>
      <c r="AJ7828" s="33">
        <v>120.38</v>
      </c>
      <c r="AK7828" s="33">
        <f>MIN(CalcoliFV!$AN$7,CalcoliFV!$AO$7+MAX(0,180-AJ7828)+4)</f>
        <v>110</v>
      </c>
    </row>
    <row r="7829" spans="35:37" x14ac:dyDescent="0.3">
      <c r="AI7829" s="32">
        <f t="shared" si="160"/>
        <v>45618.083333314353</v>
      </c>
      <c r="AJ7829" s="33">
        <v>116.56</v>
      </c>
      <c r="AK7829" s="33">
        <f>MIN(CalcoliFV!$AN$7,CalcoliFV!$AO$7+MAX(0,180-AJ7829)+4)</f>
        <v>110</v>
      </c>
    </row>
    <row r="7830" spans="35:37" x14ac:dyDescent="0.3">
      <c r="AI7830" s="32">
        <f t="shared" si="160"/>
        <v>45618.124999981017</v>
      </c>
      <c r="AJ7830" s="33">
        <v>113</v>
      </c>
      <c r="AK7830" s="33">
        <f>MIN(CalcoliFV!$AN$7,CalcoliFV!$AO$7+MAX(0,180-AJ7830)+4)</f>
        <v>110</v>
      </c>
    </row>
    <row r="7831" spans="35:37" x14ac:dyDescent="0.3">
      <c r="AI7831" s="32">
        <f t="shared" si="160"/>
        <v>45618.166666647681</v>
      </c>
      <c r="AJ7831" s="33">
        <v>112.5</v>
      </c>
      <c r="AK7831" s="33">
        <f>MIN(CalcoliFV!$AN$7,CalcoliFV!$AO$7+MAX(0,180-AJ7831)+4)</f>
        <v>110</v>
      </c>
    </row>
    <row r="7832" spans="35:37" x14ac:dyDescent="0.3">
      <c r="AI7832" s="32">
        <f t="shared" si="160"/>
        <v>45618.208333314346</v>
      </c>
      <c r="AJ7832" s="33">
        <v>93.82</v>
      </c>
      <c r="AK7832" s="33">
        <f>MIN(CalcoliFV!$AN$7,CalcoliFV!$AO$7+MAX(0,180-AJ7832)+4)</f>
        <v>110</v>
      </c>
    </row>
    <row r="7833" spans="35:37" x14ac:dyDescent="0.3">
      <c r="AI7833" s="32">
        <f t="shared" si="160"/>
        <v>45618.24999998101</v>
      </c>
      <c r="AJ7833" s="33">
        <v>114.66</v>
      </c>
      <c r="AK7833" s="33">
        <f>MIN(CalcoliFV!$AN$7,CalcoliFV!$AO$7+MAX(0,180-AJ7833)+4)</f>
        <v>110</v>
      </c>
    </row>
    <row r="7834" spans="35:37" x14ac:dyDescent="0.3">
      <c r="AI7834" s="32">
        <f t="shared" si="160"/>
        <v>45618.291666647674</v>
      </c>
      <c r="AJ7834" s="33">
        <v>142.01</v>
      </c>
      <c r="AK7834" s="33">
        <f>MIN(CalcoliFV!$AN$7,CalcoliFV!$AO$7+MAX(0,180-AJ7834)+4)</f>
        <v>110</v>
      </c>
    </row>
    <row r="7835" spans="35:37" x14ac:dyDescent="0.3">
      <c r="AI7835" s="32">
        <f t="shared" si="160"/>
        <v>45618.333333314338</v>
      </c>
      <c r="AJ7835" s="33">
        <v>155</v>
      </c>
      <c r="AK7835" s="33">
        <f>MIN(CalcoliFV!$AN$7,CalcoliFV!$AO$7+MAX(0,180-AJ7835)+4)</f>
        <v>99</v>
      </c>
    </row>
    <row r="7836" spans="35:37" x14ac:dyDescent="0.3">
      <c r="AI7836" s="32">
        <f t="shared" si="160"/>
        <v>45618.374999981002</v>
      </c>
      <c r="AJ7836" s="33">
        <v>170</v>
      </c>
      <c r="AK7836" s="33">
        <f>MIN(CalcoliFV!$AN$7,CalcoliFV!$AO$7+MAX(0,180-AJ7836)+4)</f>
        <v>84</v>
      </c>
    </row>
    <row r="7837" spans="35:37" x14ac:dyDescent="0.3">
      <c r="AI7837" s="32">
        <f t="shared" si="160"/>
        <v>45618.416666647667</v>
      </c>
      <c r="AJ7837" s="33">
        <v>150</v>
      </c>
      <c r="AK7837" s="33">
        <f>MIN(CalcoliFV!$AN$7,CalcoliFV!$AO$7+MAX(0,180-AJ7837)+4)</f>
        <v>104</v>
      </c>
    </row>
    <row r="7838" spans="35:37" x14ac:dyDescent="0.3">
      <c r="AI7838" s="32">
        <f t="shared" si="160"/>
        <v>45618.458333314331</v>
      </c>
      <c r="AJ7838" s="33">
        <v>139.48289</v>
      </c>
      <c r="AK7838" s="33">
        <f>MIN(CalcoliFV!$AN$7,CalcoliFV!$AO$7+MAX(0,180-AJ7838)+4)</f>
        <v>110</v>
      </c>
    </row>
    <row r="7839" spans="35:37" x14ac:dyDescent="0.3">
      <c r="AI7839" s="32">
        <f t="shared" si="160"/>
        <v>45618.499999980995</v>
      </c>
      <c r="AJ7839" s="33">
        <v>133.9</v>
      </c>
      <c r="AK7839" s="33">
        <f>MIN(CalcoliFV!$AN$7,CalcoliFV!$AO$7+MAX(0,180-AJ7839)+4)</f>
        <v>110</v>
      </c>
    </row>
    <row r="7840" spans="35:37" x14ac:dyDescent="0.3">
      <c r="AI7840" s="32">
        <f t="shared" si="160"/>
        <v>45618.541666647659</v>
      </c>
      <c r="AJ7840" s="33">
        <v>130</v>
      </c>
      <c r="AK7840" s="33">
        <f>MIN(CalcoliFV!$AN$7,CalcoliFV!$AO$7+MAX(0,180-AJ7840)+4)</f>
        <v>110</v>
      </c>
    </row>
    <row r="7841" spans="35:37" x14ac:dyDescent="0.3">
      <c r="AI7841" s="32">
        <f t="shared" si="160"/>
        <v>45618.583333314324</v>
      </c>
      <c r="AJ7841" s="33">
        <v>129.47999999999999</v>
      </c>
      <c r="AK7841" s="33">
        <f>MIN(CalcoliFV!$AN$7,CalcoliFV!$AO$7+MAX(0,180-AJ7841)+4)</f>
        <v>110</v>
      </c>
    </row>
    <row r="7842" spans="35:37" x14ac:dyDescent="0.3">
      <c r="AI7842" s="32">
        <f t="shared" si="160"/>
        <v>45618.624999980988</v>
      </c>
      <c r="AJ7842" s="33">
        <v>139.30000000000001</v>
      </c>
      <c r="AK7842" s="33">
        <f>MIN(CalcoliFV!$AN$7,CalcoliFV!$AO$7+MAX(0,180-AJ7842)+4)</f>
        <v>110</v>
      </c>
    </row>
    <row r="7843" spans="35:37" x14ac:dyDescent="0.3">
      <c r="AI7843" s="32">
        <f t="shared" si="160"/>
        <v>45618.666666647652</v>
      </c>
      <c r="AJ7843" s="33">
        <v>142.01</v>
      </c>
      <c r="AK7843" s="33">
        <f>MIN(CalcoliFV!$AN$7,CalcoliFV!$AO$7+MAX(0,180-AJ7843)+4)</f>
        <v>110</v>
      </c>
    </row>
    <row r="7844" spans="35:37" x14ac:dyDescent="0.3">
      <c r="AI7844" s="32">
        <f t="shared" si="160"/>
        <v>45618.708333314316</v>
      </c>
      <c r="AJ7844" s="33">
        <v>156</v>
      </c>
      <c r="AK7844" s="33">
        <f>MIN(CalcoliFV!$AN$7,CalcoliFV!$AO$7+MAX(0,180-AJ7844)+4)</f>
        <v>98</v>
      </c>
    </row>
    <row r="7845" spans="35:37" x14ac:dyDescent="0.3">
      <c r="AI7845" s="32">
        <f t="shared" si="160"/>
        <v>45618.749999980981</v>
      </c>
      <c r="AJ7845" s="33">
        <v>158.50473</v>
      </c>
      <c r="AK7845" s="33">
        <f>MIN(CalcoliFV!$AN$7,CalcoliFV!$AO$7+MAX(0,180-AJ7845)+4)</f>
        <v>95.495270000000005</v>
      </c>
    </row>
    <row r="7846" spans="35:37" x14ac:dyDescent="0.3">
      <c r="AI7846" s="32">
        <f t="shared" si="160"/>
        <v>45618.791666647645</v>
      </c>
      <c r="AJ7846" s="33">
        <v>153</v>
      </c>
      <c r="AK7846" s="33">
        <f>MIN(CalcoliFV!$AN$7,CalcoliFV!$AO$7+MAX(0,180-AJ7846)+4)</f>
        <v>101</v>
      </c>
    </row>
    <row r="7847" spans="35:37" x14ac:dyDescent="0.3">
      <c r="AI7847" s="32">
        <f t="shared" si="160"/>
        <v>45618.833333314309</v>
      </c>
      <c r="AJ7847" s="33">
        <v>153.66999999999999</v>
      </c>
      <c r="AK7847" s="33">
        <f>MIN(CalcoliFV!$AN$7,CalcoliFV!$AO$7+MAX(0,180-AJ7847)+4)</f>
        <v>100.33000000000001</v>
      </c>
    </row>
    <row r="7848" spans="35:37" x14ac:dyDescent="0.3">
      <c r="AI7848" s="32">
        <f t="shared" si="160"/>
        <v>45618.874999980973</v>
      </c>
      <c r="AJ7848" s="33">
        <v>142.87</v>
      </c>
      <c r="AK7848" s="33">
        <f>MIN(CalcoliFV!$AN$7,CalcoliFV!$AO$7+MAX(0,180-AJ7848)+4)</f>
        <v>110</v>
      </c>
    </row>
    <row r="7849" spans="35:37" x14ac:dyDescent="0.3">
      <c r="AI7849" s="32">
        <f t="shared" si="160"/>
        <v>45618.916666647638</v>
      </c>
      <c r="AJ7849" s="33">
        <v>140</v>
      </c>
      <c r="AK7849" s="33">
        <f>MIN(CalcoliFV!$AN$7,CalcoliFV!$AO$7+MAX(0,180-AJ7849)+4)</f>
        <v>110</v>
      </c>
    </row>
    <row r="7850" spans="35:37" x14ac:dyDescent="0.3">
      <c r="AI7850" s="32">
        <f t="shared" si="160"/>
        <v>45618.958333314302</v>
      </c>
      <c r="AJ7850" s="33">
        <v>135.91</v>
      </c>
      <c r="AK7850" s="33">
        <f>MIN(CalcoliFV!$AN$7,CalcoliFV!$AO$7+MAX(0,180-AJ7850)+4)</f>
        <v>110</v>
      </c>
    </row>
    <row r="7851" spans="35:37" x14ac:dyDescent="0.3">
      <c r="AI7851" s="32">
        <f t="shared" si="160"/>
        <v>45618.999999980966</v>
      </c>
      <c r="AJ7851" s="33">
        <v>133</v>
      </c>
      <c r="AK7851" s="33">
        <f>MIN(CalcoliFV!$AN$7,CalcoliFV!$AO$7+MAX(0,180-AJ7851)+4)</f>
        <v>110</v>
      </c>
    </row>
    <row r="7852" spans="35:37" x14ac:dyDescent="0.3">
      <c r="AI7852" s="32">
        <f t="shared" si="160"/>
        <v>45619.04166664763</v>
      </c>
      <c r="AJ7852" s="33">
        <v>131.87</v>
      </c>
      <c r="AK7852" s="33">
        <f>MIN(CalcoliFV!$AN$7,CalcoliFV!$AO$7+MAX(0,180-AJ7852)+4)</f>
        <v>110</v>
      </c>
    </row>
    <row r="7853" spans="35:37" x14ac:dyDescent="0.3">
      <c r="AI7853" s="32">
        <f t="shared" si="160"/>
        <v>45619.083333314295</v>
      </c>
      <c r="AJ7853" s="33">
        <v>130.4</v>
      </c>
      <c r="AK7853" s="33">
        <f>MIN(CalcoliFV!$AN$7,CalcoliFV!$AO$7+MAX(0,180-AJ7853)+4)</f>
        <v>110</v>
      </c>
    </row>
    <row r="7854" spans="35:37" x14ac:dyDescent="0.3">
      <c r="AI7854" s="32">
        <f t="shared" si="160"/>
        <v>45619.124999980959</v>
      </c>
      <c r="AJ7854" s="33">
        <v>126.5</v>
      </c>
      <c r="AK7854" s="33">
        <f>MIN(CalcoliFV!$AN$7,CalcoliFV!$AO$7+MAX(0,180-AJ7854)+4)</f>
        <v>110</v>
      </c>
    </row>
    <row r="7855" spans="35:37" x14ac:dyDescent="0.3">
      <c r="AI7855" s="32">
        <f t="shared" si="160"/>
        <v>45619.166666647623</v>
      </c>
      <c r="AJ7855" s="33">
        <v>121.8</v>
      </c>
      <c r="AK7855" s="33">
        <f>MIN(CalcoliFV!$AN$7,CalcoliFV!$AO$7+MAX(0,180-AJ7855)+4)</f>
        <v>110</v>
      </c>
    </row>
    <row r="7856" spans="35:37" x14ac:dyDescent="0.3">
      <c r="AI7856" s="32">
        <f t="shared" si="160"/>
        <v>45619.208333314287</v>
      </c>
      <c r="AJ7856" s="33">
        <v>122.5</v>
      </c>
      <c r="AK7856" s="33">
        <f>MIN(CalcoliFV!$AN$7,CalcoliFV!$AO$7+MAX(0,180-AJ7856)+4)</f>
        <v>110</v>
      </c>
    </row>
    <row r="7857" spans="35:37" x14ac:dyDescent="0.3">
      <c r="AI7857" s="32">
        <f t="shared" si="160"/>
        <v>45619.249999980952</v>
      </c>
      <c r="AJ7857" s="33">
        <v>125</v>
      </c>
      <c r="AK7857" s="33">
        <f>MIN(CalcoliFV!$AN$7,CalcoliFV!$AO$7+MAX(0,180-AJ7857)+4)</f>
        <v>110</v>
      </c>
    </row>
    <row r="7858" spans="35:37" x14ac:dyDescent="0.3">
      <c r="AI7858" s="32">
        <f t="shared" si="160"/>
        <v>45619.291666647616</v>
      </c>
      <c r="AJ7858" s="33">
        <v>137.83000000000001</v>
      </c>
      <c r="AK7858" s="33">
        <f>MIN(CalcoliFV!$AN$7,CalcoliFV!$AO$7+MAX(0,180-AJ7858)+4)</f>
        <v>110</v>
      </c>
    </row>
    <row r="7859" spans="35:37" x14ac:dyDescent="0.3">
      <c r="AI7859" s="32">
        <f t="shared" si="160"/>
        <v>45619.33333331428</v>
      </c>
      <c r="AJ7859" s="33">
        <v>152.31</v>
      </c>
      <c r="AK7859" s="33">
        <f>MIN(CalcoliFV!$AN$7,CalcoliFV!$AO$7+MAX(0,180-AJ7859)+4)</f>
        <v>101.69</v>
      </c>
    </row>
    <row r="7860" spans="35:37" x14ac:dyDescent="0.3">
      <c r="AI7860" s="32">
        <f t="shared" si="160"/>
        <v>45619.374999980944</v>
      </c>
      <c r="AJ7860" s="33">
        <v>152.31</v>
      </c>
      <c r="AK7860" s="33">
        <f>MIN(CalcoliFV!$AN$7,CalcoliFV!$AO$7+MAX(0,180-AJ7860)+4)</f>
        <v>101.69</v>
      </c>
    </row>
    <row r="7861" spans="35:37" x14ac:dyDescent="0.3">
      <c r="AI7861" s="32">
        <f t="shared" si="160"/>
        <v>45619.416666647609</v>
      </c>
      <c r="AJ7861" s="33">
        <v>138.59</v>
      </c>
      <c r="AK7861" s="33">
        <f>MIN(CalcoliFV!$AN$7,CalcoliFV!$AO$7+MAX(0,180-AJ7861)+4)</f>
        <v>110</v>
      </c>
    </row>
    <row r="7862" spans="35:37" x14ac:dyDescent="0.3">
      <c r="AI7862" s="32">
        <f t="shared" si="160"/>
        <v>45619.458333314273</v>
      </c>
      <c r="AJ7862" s="33">
        <v>125.6</v>
      </c>
      <c r="AK7862" s="33">
        <f>MIN(CalcoliFV!$AN$7,CalcoliFV!$AO$7+MAX(0,180-AJ7862)+4)</f>
        <v>110</v>
      </c>
    </row>
    <row r="7863" spans="35:37" x14ac:dyDescent="0.3">
      <c r="AI7863" s="32">
        <f t="shared" si="160"/>
        <v>45619.499999980937</v>
      </c>
      <c r="AJ7863" s="33">
        <v>118.15</v>
      </c>
      <c r="AK7863" s="33">
        <f>MIN(CalcoliFV!$AN$7,CalcoliFV!$AO$7+MAX(0,180-AJ7863)+4)</f>
        <v>110</v>
      </c>
    </row>
    <row r="7864" spans="35:37" x14ac:dyDescent="0.3">
      <c r="AI7864" s="32">
        <f t="shared" si="160"/>
        <v>45619.541666647601</v>
      </c>
      <c r="AJ7864" s="33">
        <v>120</v>
      </c>
      <c r="AK7864" s="33">
        <f>MIN(CalcoliFV!$AN$7,CalcoliFV!$AO$7+MAX(0,180-AJ7864)+4)</f>
        <v>110</v>
      </c>
    </row>
    <row r="7865" spans="35:37" x14ac:dyDescent="0.3">
      <c r="AI7865" s="32">
        <f t="shared" si="160"/>
        <v>45619.583333314265</v>
      </c>
      <c r="AJ7865" s="33">
        <v>118.09</v>
      </c>
      <c r="AK7865" s="33">
        <f>MIN(CalcoliFV!$AN$7,CalcoliFV!$AO$7+MAX(0,180-AJ7865)+4)</f>
        <v>110</v>
      </c>
    </row>
    <row r="7866" spans="35:37" x14ac:dyDescent="0.3">
      <c r="AI7866" s="32">
        <f t="shared" si="160"/>
        <v>45619.62499998093</v>
      </c>
      <c r="AJ7866" s="33">
        <v>126.9</v>
      </c>
      <c r="AK7866" s="33">
        <f>MIN(CalcoliFV!$AN$7,CalcoliFV!$AO$7+MAX(0,180-AJ7866)+4)</f>
        <v>110</v>
      </c>
    </row>
    <row r="7867" spans="35:37" x14ac:dyDescent="0.3">
      <c r="AI7867" s="32">
        <f t="shared" si="160"/>
        <v>45619.666666647594</v>
      </c>
      <c r="AJ7867" s="33">
        <v>136.77000000000001</v>
      </c>
      <c r="AK7867" s="33">
        <f>MIN(CalcoliFV!$AN$7,CalcoliFV!$AO$7+MAX(0,180-AJ7867)+4)</f>
        <v>110</v>
      </c>
    </row>
    <row r="7868" spans="35:37" x14ac:dyDescent="0.3">
      <c r="AI7868" s="32">
        <f t="shared" si="160"/>
        <v>45619.708333314258</v>
      </c>
      <c r="AJ7868" s="33">
        <v>170.96</v>
      </c>
      <c r="AK7868" s="33">
        <f>MIN(CalcoliFV!$AN$7,CalcoliFV!$AO$7+MAX(0,180-AJ7868)+4)</f>
        <v>83.039999999999992</v>
      </c>
    </row>
    <row r="7869" spans="35:37" x14ac:dyDescent="0.3">
      <c r="AI7869" s="32">
        <f t="shared" si="160"/>
        <v>45619.749999980922</v>
      </c>
      <c r="AJ7869" s="33">
        <v>169.16</v>
      </c>
      <c r="AK7869" s="33">
        <f>MIN(CalcoliFV!$AN$7,CalcoliFV!$AO$7+MAX(0,180-AJ7869)+4)</f>
        <v>84.84</v>
      </c>
    </row>
    <row r="7870" spans="35:37" x14ac:dyDescent="0.3">
      <c r="AI7870" s="32">
        <f t="shared" si="160"/>
        <v>45619.791666647587</v>
      </c>
      <c r="AJ7870" s="33">
        <v>174.69</v>
      </c>
      <c r="AK7870" s="33">
        <f>MIN(CalcoliFV!$AN$7,CalcoliFV!$AO$7+MAX(0,180-AJ7870)+4)</f>
        <v>79.31</v>
      </c>
    </row>
    <row r="7871" spans="35:37" x14ac:dyDescent="0.3">
      <c r="AI7871" s="32">
        <f t="shared" si="160"/>
        <v>45619.833333314251</v>
      </c>
      <c r="AJ7871" s="33">
        <v>175.35</v>
      </c>
      <c r="AK7871" s="33">
        <f>MIN(CalcoliFV!$AN$7,CalcoliFV!$AO$7+MAX(0,180-AJ7871)+4)</f>
        <v>78.650000000000006</v>
      </c>
    </row>
    <row r="7872" spans="35:37" x14ac:dyDescent="0.3">
      <c r="AI7872" s="32">
        <f t="shared" si="160"/>
        <v>45619.874999980915</v>
      </c>
      <c r="AJ7872" s="33">
        <v>155.61000000000001</v>
      </c>
      <c r="AK7872" s="33">
        <f>MIN(CalcoliFV!$AN$7,CalcoliFV!$AO$7+MAX(0,180-AJ7872)+4)</f>
        <v>98.389999999999986</v>
      </c>
    </row>
    <row r="7873" spans="35:37" x14ac:dyDescent="0.3">
      <c r="AI7873" s="32">
        <f t="shared" si="160"/>
        <v>45619.916666647579</v>
      </c>
      <c r="AJ7873" s="33">
        <v>144</v>
      </c>
      <c r="AK7873" s="33">
        <f>MIN(CalcoliFV!$AN$7,CalcoliFV!$AO$7+MAX(0,180-AJ7873)+4)</f>
        <v>110</v>
      </c>
    </row>
    <row r="7874" spans="35:37" x14ac:dyDescent="0.3">
      <c r="AI7874" s="32">
        <f t="shared" si="160"/>
        <v>45619.958333314244</v>
      </c>
      <c r="AJ7874" s="33">
        <v>138.07</v>
      </c>
      <c r="AK7874" s="33">
        <f>MIN(CalcoliFV!$AN$7,CalcoliFV!$AO$7+MAX(0,180-AJ7874)+4)</f>
        <v>110</v>
      </c>
    </row>
    <row r="7875" spans="35:37" x14ac:dyDescent="0.3">
      <c r="AI7875" s="32">
        <f t="shared" si="160"/>
        <v>45619.999999980908</v>
      </c>
      <c r="AJ7875" s="33">
        <v>134.66999999999999</v>
      </c>
      <c r="AK7875" s="33">
        <f>MIN(CalcoliFV!$AN$7,CalcoliFV!$AO$7+MAX(0,180-AJ7875)+4)</f>
        <v>110</v>
      </c>
    </row>
    <row r="7876" spans="35:37" x14ac:dyDescent="0.3">
      <c r="AI7876" s="32">
        <f t="shared" si="160"/>
        <v>45620.041666647572</v>
      </c>
      <c r="AJ7876" s="33">
        <v>131.87</v>
      </c>
      <c r="AK7876" s="33">
        <f>MIN(CalcoliFV!$AN$7,CalcoliFV!$AO$7+MAX(0,180-AJ7876)+4)</f>
        <v>110</v>
      </c>
    </row>
    <row r="7877" spans="35:37" x14ac:dyDescent="0.3">
      <c r="AI7877" s="32">
        <f t="shared" ref="AI7877:AI7940" si="161">AI7876+1/24</f>
        <v>45620.083333314236</v>
      </c>
      <c r="AJ7877" s="33">
        <v>123.38</v>
      </c>
      <c r="AK7877" s="33">
        <f>MIN(CalcoliFV!$AN$7,CalcoliFV!$AO$7+MAX(0,180-AJ7877)+4)</f>
        <v>110</v>
      </c>
    </row>
    <row r="7878" spans="35:37" x14ac:dyDescent="0.3">
      <c r="AI7878" s="32">
        <f t="shared" si="161"/>
        <v>45620.124999980901</v>
      </c>
      <c r="AJ7878" s="33">
        <v>120.88</v>
      </c>
      <c r="AK7878" s="33">
        <f>MIN(CalcoliFV!$AN$7,CalcoliFV!$AO$7+MAX(0,180-AJ7878)+4)</f>
        <v>110</v>
      </c>
    </row>
    <row r="7879" spans="35:37" x14ac:dyDescent="0.3">
      <c r="AI7879" s="32">
        <f t="shared" si="161"/>
        <v>45620.166666647565</v>
      </c>
      <c r="AJ7879" s="33">
        <v>120.4</v>
      </c>
      <c r="AK7879" s="33">
        <f>MIN(CalcoliFV!$AN$7,CalcoliFV!$AO$7+MAX(0,180-AJ7879)+4)</f>
        <v>110</v>
      </c>
    </row>
    <row r="7880" spans="35:37" x14ac:dyDescent="0.3">
      <c r="AI7880" s="32">
        <f t="shared" si="161"/>
        <v>45620.208333314229</v>
      </c>
      <c r="AJ7880" s="33">
        <v>119</v>
      </c>
      <c r="AK7880" s="33">
        <f>MIN(CalcoliFV!$AN$7,CalcoliFV!$AO$7+MAX(0,180-AJ7880)+4)</f>
        <v>110</v>
      </c>
    </row>
    <row r="7881" spans="35:37" x14ac:dyDescent="0.3">
      <c r="AI7881" s="32">
        <f t="shared" si="161"/>
        <v>45620.249999980893</v>
      </c>
      <c r="AJ7881" s="33">
        <v>119.26</v>
      </c>
      <c r="AK7881" s="33">
        <f>MIN(CalcoliFV!$AN$7,CalcoliFV!$AO$7+MAX(0,180-AJ7881)+4)</f>
        <v>110</v>
      </c>
    </row>
    <row r="7882" spans="35:37" x14ac:dyDescent="0.3">
      <c r="AI7882" s="32">
        <f t="shared" si="161"/>
        <v>45620.291666647558</v>
      </c>
      <c r="AJ7882" s="33">
        <v>127.54</v>
      </c>
      <c r="AK7882" s="33">
        <f>MIN(CalcoliFV!$AN$7,CalcoliFV!$AO$7+MAX(0,180-AJ7882)+4)</f>
        <v>110</v>
      </c>
    </row>
    <row r="7883" spans="35:37" x14ac:dyDescent="0.3">
      <c r="AI7883" s="32">
        <f t="shared" si="161"/>
        <v>45620.333333314222</v>
      </c>
      <c r="AJ7883" s="33">
        <v>124.4</v>
      </c>
      <c r="AK7883" s="33">
        <f>MIN(CalcoliFV!$AN$7,CalcoliFV!$AO$7+MAX(0,180-AJ7883)+4)</f>
        <v>110</v>
      </c>
    </row>
    <row r="7884" spans="35:37" x14ac:dyDescent="0.3">
      <c r="AI7884" s="32">
        <f t="shared" si="161"/>
        <v>45620.374999980886</v>
      </c>
      <c r="AJ7884" s="33">
        <v>124.9</v>
      </c>
      <c r="AK7884" s="33">
        <f>MIN(CalcoliFV!$AN$7,CalcoliFV!$AO$7+MAX(0,180-AJ7884)+4)</f>
        <v>110</v>
      </c>
    </row>
    <row r="7885" spans="35:37" x14ac:dyDescent="0.3">
      <c r="AI7885" s="32">
        <f t="shared" si="161"/>
        <v>45620.41666664755</v>
      </c>
      <c r="AJ7885" s="33">
        <v>121</v>
      </c>
      <c r="AK7885" s="33">
        <f>MIN(CalcoliFV!$AN$7,CalcoliFV!$AO$7+MAX(0,180-AJ7885)+4)</f>
        <v>110</v>
      </c>
    </row>
    <row r="7886" spans="35:37" x14ac:dyDescent="0.3">
      <c r="AI7886" s="32">
        <f t="shared" si="161"/>
        <v>45620.458333314215</v>
      </c>
      <c r="AJ7886" s="33">
        <v>117.7</v>
      </c>
      <c r="AK7886" s="33">
        <f>MIN(CalcoliFV!$AN$7,CalcoliFV!$AO$7+MAX(0,180-AJ7886)+4)</f>
        <v>110</v>
      </c>
    </row>
    <row r="7887" spans="35:37" x14ac:dyDescent="0.3">
      <c r="AI7887" s="32">
        <f t="shared" si="161"/>
        <v>45620.499999980879</v>
      </c>
      <c r="AJ7887" s="33">
        <v>110.07</v>
      </c>
      <c r="AK7887" s="33">
        <f>MIN(CalcoliFV!$AN$7,CalcoliFV!$AO$7+MAX(0,180-AJ7887)+4)</f>
        <v>110</v>
      </c>
    </row>
    <row r="7888" spans="35:37" x14ac:dyDescent="0.3">
      <c r="AI7888" s="32">
        <f t="shared" si="161"/>
        <v>45620.541666647543</v>
      </c>
      <c r="AJ7888" s="33">
        <v>117</v>
      </c>
      <c r="AK7888" s="33">
        <f>MIN(CalcoliFV!$AN$7,CalcoliFV!$AO$7+MAX(0,180-AJ7888)+4)</f>
        <v>110</v>
      </c>
    </row>
    <row r="7889" spans="35:37" x14ac:dyDescent="0.3">
      <c r="AI7889" s="32">
        <f t="shared" si="161"/>
        <v>45620.583333314207</v>
      </c>
      <c r="AJ7889" s="33">
        <v>111.07</v>
      </c>
      <c r="AK7889" s="33">
        <f>MIN(CalcoliFV!$AN$7,CalcoliFV!$AO$7+MAX(0,180-AJ7889)+4)</f>
        <v>110</v>
      </c>
    </row>
    <row r="7890" spans="35:37" x14ac:dyDescent="0.3">
      <c r="AI7890" s="32">
        <f t="shared" si="161"/>
        <v>45620.624999980872</v>
      </c>
      <c r="AJ7890" s="33">
        <v>121.79</v>
      </c>
      <c r="AK7890" s="33">
        <f>MIN(CalcoliFV!$AN$7,CalcoliFV!$AO$7+MAX(0,180-AJ7890)+4)</f>
        <v>110</v>
      </c>
    </row>
    <row r="7891" spans="35:37" x14ac:dyDescent="0.3">
      <c r="AI7891" s="32">
        <f t="shared" si="161"/>
        <v>45620.666666647536</v>
      </c>
      <c r="AJ7891" s="33">
        <v>140.47</v>
      </c>
      <c r="AK7891" s="33">
        <f>MIN(CalcoliFV!$AN$7,CalcoliFV!$AO$7+MAX(0,180-AJ7891)+4)</f>
        <v>110</v>
      </c>
    </row>
    <row r="7892" spans="35:37" x14ac:dyDescent="0.3">
      <c r="AI7892" s="32">
        <f t="shared" si="161"/>
        <v>45620.7083333142</v>
      </c>
      <c r="AJ7892" s="33">
        <v>153.21</v>
      </c>
      <c r="AK7892" s="33">
        <f>MIN(CalcoliFV!$AN$7,CalcoliFV!$AO$7+MAX(0,180-AJ7892)+4)</f>
        <v>100.78999999999999</v>
      </c>
    </row>
    <row r="7893" spans="35:37" x14ac:dyDescent="0.3">
      <c r="AI7893" s="32">
        <f t="shared" si="161"/>
        <v>45620.749999980864</v>
      </c>
      <c r="AJ7893" s="33">
        <v>165.44</v>
      </c>
      <c r="AK7893" s="33">
        <f>MIN(CalcoliFV!$AN$7,CalcoliFV!$AO$7+MAX(0,180-AJ7893)+4)</f>
        <v>88.56</v>
      </c>
    </row>
    <row r="7894" spans="35:37" x14ac:dyDescent="0.3">
      <c r="AI7894" s="32">
        <f t="shared" si="161"/>
        <v>45620.791666647528</v>
      </c>
      <c r="AJ7894" s="33">
        <v>170</v>
      </c>
      <c r="AK7894" s="33">
        <f>MIN(CalcoliFV!$AN$7,CalcoliFV!$AO$7+MAX(0,180-AJ7894)+4)</f>
        <v>84</v>
      </c>
    </row>
    <row r="7895" spans="35:37" x14ac:dyDescent="0.3">
      <c r="AI7895" s="32">
        <f t="shared" si="161"/>
        <v>45620.833333314193</v>
      </c>
      <c r="AJ7895" s="33">
        <v>177.33</v>
      </c>
      <c r="AK7895" s="33">
        <f>MIN(CalcoliFV!$AN$7,CalcoliFV!$AO$7+MAX(0,180-AJ7895)+4)</f>
        <v>76.669999999999987</v>
      </c>
    </row>
    <row r="7896" spans="35:37" x14ac:dyDescent="0.3">
      <c r="AI7896" s="32">
        <f t="shared" si="161"/>
        <v>45620.874999980857</v>
      </c>
      <c r="AJ7896" s="33">
        <v>165.39</v>
      </c>
      <c r="AK7896" s="33">
        <f>MIN(CalcoliFV!$AN$7,CalcoliFV!$AO$7+MAX(0,180-AJ7896)+4)</f>
        <v>88.610000000000014</v>
      </c>
    </row>
    <row r="7897" spans="35:37" x14ac:dyDescent="0.3">
      <c r="AI7897" s="32">
        <f t="shared" si="161"/>
        <v>45620.916666647521</v>
      </c>
      <c r="AJ7897" s="33">
        <v>147</v>
      </c>
      <c r="AK7897" s="33">
        <f>MIN(CalcoliFV!$AN$7,CalcoliFV!$AO$7+MAX(0,180-AJ7897)+4)</f>
        <v>107</v>
      </c>
    </row>
    <row r="7898" spans="35:37" x14ac:dyDescent="0.3">
      <c r="AI7898" s="32">
        <f t="shared" si="161"/>
        <v>45620.958333314185</v>
      </c>
      <c r="AJ7898" s="33">
        <v>134</v>
      </c>
      <c r="AK7898" s="33">
        <f>MIN(CalcoliFV!$AN$7,CalcoliFV!$AO$7+MAX(0,180-AJ7898)+4)</f>
        <v>110</v>
      </c>
    </row>
    <row r="7899" spans="35:37" x14ac:dyDescent="0.3">
      <c r="AI7899" s="32">
        <f t="shared" si="161"/>
        <v>45620.99999998085</v>
      </c>
      <c r="AJ7899" s="33">
        <v>130.82</v>
      </c>
      <c r="AK7899" s="33">
        <f>MIN(CalcoliFV!$AN$7,CalcoliFV!$AO$7+MAX(0,180-AJ7899)+4)</f>
        <v>110</v>
      </c>
    </row>
    <row r="7900" spans="35:37" x14ac:dyDescent="0.3">
      <c r="AI7900" s="32">
        <f t="shared" si="161"/>
        <v>45621.041666647514</v>
      </c>
      <c r="AJ7900" s="33">
        <v>124.5</v>
      </c>
      <c r="AK7900" s="33">
        <f>MIN(CalcoliFV!$AN$7,CalcoliFV!$AO$7+MAX(0,180-AJ7900)+4)</f>
        <v>110</v>
      </c>
    </row>
    <row r="7901" spans="35:37" x14ac:dyDescent="0.3">
      <c r="AI7901" s="32">
        <f t="shared" si="161"/>
        <v>45621.083333314178</v>
      </c>
      <c r="AJ7901" s="33">
        <v>117.46</v>
      </c>
      <c r="AK7901" s="33">
        <f>MIN(CalcoliFV!$AN$7,CalcoliFV!$AO$7+MAX(0,180-AJ7901)+4)</f>
        <v>110</v>
      </c>
    </row>
    <row r="7902" spans="35:37" x14ac:dyDescent="0.3">
      <c r="AI7902" s="32">
        <f t="shared" si="161"/>
        <v>45621.124999980842</v>
      </c>
      <c r="AJ7902" s="33">
        <v>116.63</v>
      </c>
      <c r="AK7902" s="33">
        <f>MIN(CalcoliFV!$AN$7,CalcoliFV!$AO$7+MAX(0,180-AJ7902)+4)</f>
        <v>110</v>
      </c>
    </row>
    <row r="7903" spans="35:37" x14ac:dyDescent="0.3">
      <c r="AI7903" s="32">
        <f t="shared" si="161"/>
        <v>45621.166666647507</v>
      </c>
      <c r="AJ7903" s="33">
        <v>117</v>
      </c>
      <c r="AK7903" s="33">
        <f>MIN(CalcoliFV!$AN$7,CalcoliFV!$AO$7+MAX(0,180-AJ7903)+4)</f>
        <v>110</v>
      </c>
    </row>
    <row r="7904" spans="35:37" x14ac:dyDescent="0.3">
      <c r="AI7904" s="32">
        <f t="shared" si="161"/>
        <v>45621.208333314171</v>
      </c>
      <c r="AJ7904" s="33">
        <v>118.6</v>
      </c>
      <c r="AK7904" s="33">
        <f>MIN(CalcoliFV!$AN$7,CalcoliFV!$AO$7+MAX(0,180-AJ7904)+4)</f>
        <v>110</v>
      </c>
    </row>
    <row r="7905" spans="35:37" x14ac:dyDescent="0.3">
      <c r="AI7905" s="32">
        <f t="shared" si="161"/>
        <v>45621.249999980835</v>
      </c>
      <c r="AJ7905" s="33">
        <v>124</v>
      </c>
      <c r="AK7905" s="33">
        <f>MIN(CalcoliFV!$AN$7,CalcoliFV!$AO$7+MAX(0,180-AJ7905)+4)</f>
        <v>110</v>
      </c>
    </row>
    <row r="7906" spans="35:37" x14ac:dyDescent="0.3">
      <c r="AI7906" s="32">
        <f t="shared" si="161"/>
        <v>45621.291666647499</v>
      </c>
      <c r="AJ7906" s="33">
        <v>143.5</v>
      </c>
      <c r="AK7906" s="33">
        <f>MIN(CalcoliFV!$AN$7,CalcoliFV!$AO$7+MAX(0,180-AJ7906)+4)</f>
        <v>110</v>
      </c>
    </row>
    <row r="7907" spans="35:37" x14ac:dyDescent="0.3">
      <c r="AI7907" s="32">
        <f t="shared" si="161"/>
        <v>45621.333333314164</v>
      </c>
      <c r="AJ7907" s="33">
        <v>160</v>
      </c>
      <c r="AK7907" s="33">
        <f>MIN(CalcoliFV!$AN$7,CalcoliFV!$AO$7+MAX(0,180-AJ7907)+4)</f>
        <v>94</v>
      </c>
    </row>
    <row r="7908" spans="35:37" x14ac:dyDescent="0.3">
      <c r="AI7908" s="32">
        <f t="shared" si="161"/>
        <v>45621.374999980828</v>
      </c>
      <c r="AJ7908" s="33">
        <v>160</v>
      </c>
      <c r="AK7908" s="33">
        <f>MIN(CalcoliFV!$AN$7,CalcoliFV!$AO$7+MAX(0,180-AJ7908)+4)</f>
        <v>94</v>
      </c>
    </row>
    <row r="7909" spans="35:37" x14ac:dyDescent="0.3">
      <c r="AI7909" s="32">
        <f t="shared" si="161"/>
        <v>45621.416666647492</v>
      </c>
      <c r="AJ7909" s="33">
        <v>152.53</v>
      </c>
      <c r="AK7909" s="33">
        <f>MIN(CalcoliFV!$AN$7,CalcoliFV!$AO$7+MAX(0,180-AJ7909)+4)</f>
        <v>101.47</v>
      </c>
    </row>
    <row r="7910" spans="35:37" x14ac:dyDescent="0.3">
      <c r="AI7910" s="32">
        <f t="shared" si="161"/>
        <v>45621.458333314156</v>
      </c>
      <c r="AJ7910" s="33">
        <v>134</v>
      </c>
      <c r="AK7910" s="33">
        <f>MIN(CalcoliFV!$AN$7,CalcoliFV!$AO$7+MAX(0,180-AJ7910)+4)</f>
        <v>110</v>
      </c>
    </row>
    <row r="7911" spans="35:37" x14ac:dyDescent="0.3">
      <c r="AI7911" s="32">
        <f t="shared" si="161"/>
        <v>45621.499999980821</v>
      </c>
      <c r="AJ7911" s="33">
        <v>135</v>
      </c>
      <c r="AK7911" s="33">
        <f>MIN(CalcoliFV!$AN$7,CalcoliFV!$AO$7+MAX(0,180-AJ7911)+4)</f>
        <v>110</v>
      </c>
    </row>
    <row r="7912" spans="35:37" x14ac:dyDescent="0.3">
      <c r="AI7912" s="32">
        <f t="shared" si="161"/>
        <v>45621.541666647485</v>
      </c>
      <c r="AJ7912" s="33">
        <v>129.24</v>
      </c>
      <c r="AK7912" s="33">
        <f>MIN(CalcoliFV!$AN$7,CalcoliFV!$AO$7+MAX(0,180-AJ7912)+4)</f>
        <v>110</v>
      </c>
    </row>
    <row r="7913" spans="35:37" x14ac:dyDescent="0.3">
      <c r="AI7913" s="32">
        <f t="shared" si="161"/>
        <v>45621.583333314149</v>
      </c>
      <c r="AJ7913" s="33">
        <v>134.08000000000001</v>
      </c>
      <c r="AK7913" s="33">
        <f>MIN(CalcoliFV!$AN$7,CalcoliFV!$AO$7+MAX(0,180-AJ7913)+4)</f>
        <v>110</v>
      </c>
    </row>
    <row r="7914" spans="35:37" x14ac:dyDescent="0.3">
      <c r="AI7914" s="32">
        <f t="shared" si="161"/>
        <v>45621.624999980813</v>
      </c>
      <c r="AJ7914" s="33">
        <v>148.30000000000001</v>
      </c>
      <c r="AK7914" s="33">
        <f>MIN(CalcoliFV!$AN$7,CalcoliFV!$AO$7+MAX(0,180-AJ7914)+4)</f>
        <v>105.69999999999999</v>
      </c>
    </row>
    <row r="7915" spans="35:37" x14ac:dyDescent="0.3">
      <c r="AI7915" s="32">
        <f t="shared" si="161"/>
        <v>45621.666666647478</v>
      </c>
      <c r="AJ7915" s="33">
        <v>168.99</v>
      </c>
      <c r="AK7915" s="33">
        <f>MIN(CalcoliFV!$AN$7,CalcoliFV!$AO$7+MAX(0,180-AJ7915)+4)</f>
        <v>85.009999999999991</v>
      </c>
    </row>
    <row r="7916" spans="35:37" x14ac:dyDescent="0.3">
      <c r="AI7916" s="32">
        <f t="shared" si="161"/>
        <v>45621.708333314142</v>
      </c>
      <c r="AJ7916" s="33">
        <v>176.48</v>
      </c>
      <c r="AK7916" s="33">
        <f>MIN(CalcoliFV!$AN$7,CalcoliFV!$AO$7+MAX(0,180-AJ7916)+4)</f>
        <v>77.52000000000001</v>
      </c>
    </row>
    <row r="7917" spans="35:37" x14ac:dyDescent="0.3">
      <c r="AI7917" s="32">
        <f t="shared" si="161"/>
        <v>45621.749999980806</v>
      </c>
      <c r="AJ7917" s="33">
        <v>176.48</v>
      </c>
      <c r="AK7917" s="33">
        <f>MIN(CalcoliFV!$AN$7,CalcoliFV!$AO$7+MAX(0,180-AJ7917)+4)</f>
        <v>77.52000000000001</v>
      </c>
    </row>
    <row r="7918" spans="35:37" x14ac:dyDescent="0.3">
      <c r="AI7918" s="32">
        <f t="shared" si="161"/>
        <v>45621.79166664747</v>
      </c>
      <c r="AJ7918" s="33">
        <v>170</v>
      </c>
      <c r="AK7918" s="33">
        <f>MIN(CalcoliFV!$AN$7,CalcoliFV!$AO$7+MAX(0,180-AJ7918)+4)</f>
        <v>84</v>
      </c>
    </row>
    <row r="7919" spans="35:37" x14ac:dyDescent="0.3">
      <c r="AI7919" s="32">
        <f t="shared" si="161"/>
        <v>45621.833333314135</v>
      </c>
      <c r="AJ7919" s="33">
        <v>165</v>
      </c>
      <c r="AK7919" s="33">
        <f>MIN(CalcoliFV!$AN$7,CalcoliFV!$AO$7+MAX(0,180-AJ7919)+4)</f>
        <v>89</v>
      </c>
    </row>
    <row r="7920" spans="35:37" x14ac:dyDescent="0.3">
      <c r="AI7920" s="32">
        <f t="shared" si="161"/>
        <v>45621.874999980799</v>
      </c>
      <c r="AJ7920" s="33">
        <v>152.53</v>
      </c>
      <c r="AK7920" s="33">
        <f>MIN(CalcoliFV!$AN$7,CalcoliFV!$AO$7+MAX(0,180-AJ7920)+4)</f>
        <v>101.47</v>
      </c>
    </row>
    <row r="7921" spans="35:37" x14ac:dyDescent="0.3">
      <c r="AI7921" s="32">
        <f t="shared" si="161"/>
        <v>45621.916666647463</v>
      </c>
      <c r="AJ7921" s="33">
        <v>139.81</v>
      </c>
      <c r="AK7921" s="33">
        <f>MIN(CalcoliFV!$AN$7,CalcoliFV!$AO$7+MAX(0,180-AJ7921)+4)</f>
        <v>110</v>
      </c>
    </row>
    <row r="7922" spans="35:37" x14ac:dyDescent="0.3">
      <c r="AI7922" s="32">
        <f t="shared" si="161"/>
        <v>45621.958333314127</v>
      </c>
      <c r="AJ7922" s="33">
        <v>135.18</v>
      </c>
      <c r="AK7922" s="33">
        <f>MIN(CalcoliFV!$AN$7,CalcoliFV!$AO$7+MAX(0,180-AJ7922)+4)</f>
        <v>110</v>
      </c>
    </row>
    <row r="7923" spans="35:37" x14ac:dyDescent="0.3">
      <c r="AI7923" s="32">
        <f t="shared" si="161"/>
        <v>45621.999999980791</v>
      </c>
      <c r="AJ7923" s="33">
        <v>130.37</v>
      </c>
      <c r="AK7923" s="33">
        <f>MIN(CalcoliFV!$AN$7,CalcoliFV!$AO$7+MAX(0,180-AJ7923)+4)</f>
        <v>110</v>
      </c>
    </row>
    <row r="7924" spans="35:37" x14ac:dyDescent="0.3">
      <c r="AI7924" s="32">
        <f t="shared" si="161"/>
        <v>45622.041666647456</v>
      </c>
      <c r="AJ7924" s="33">
        <v>131.03</v>
      </c>
      <c r="AK7924" s="33">
        <f>MIN(CalcoliFV!$AN$7,CalcoliFV!$AO$7+MAX(0,180-AJ7924)+4)</f>
        <v>110</v>
      </c>
    </row>
    <row r="7925" spans="35:37" x14ac:dyDescent="0.3">
      <c r="AI7925" s="32">
        <f t="shared" si="161"/>
        <v>45622.08333331412</v>
      </c>
      <c r="AJ7925" s="33">
        <v>126.69</v>
      </c>
      <c r="AK7925" s="33">
        <f>MIN(CalcoliFV!$AN$7,CalcoliFV!$AO$7+MAX(0,180-AJ7925)+4)</f>
        <v>110</v>
      </c>
    </row>
    <row r="7926" spans="35:37" x14ac:dyDescent="0.3">
      <c r="AI7926" s="32">
        <f t="shared" si="161"/>
        <v>45622.124999980784</v>
      </c>
      <c r="AJ7926" s="33">
        <v>124</v>
      </c>
      <c r="AK7926" s="33">
        <f>MIN(CalcoliFV!$AN$7,CalcoliFV!$AO$7+MAX(0,180-AJ7926)+4)</f>
        <v>110</v>
      </c>
    </row>
    <row r="7927" spans="35:37" x14ac:dyDescent="0.3">
      <c r="AI7927" s="32">
        <f t="shared" si="161"/>
        <v>45622.166666647448</v>
      </c>
      <c r="AJ7927" s="33">
        <v>123.95</v>
      </c>
      <c r="AK7927" s="33">
        <f>MIN(CalcoliFV!$AN$7,CalcoliFV!$AO$7+MAX(0,180-AJ7927)+4)</f>
        <v>110</v>
      </c>
    </row>
    <row r="7928" spans="35:37" x14ac:dyDescent="0.3">
      <c r="AI7928" s="32">
        <f t="shared" si="161"/>
        <v>45622.208333314113</v>
      </c>
      <c r="AJ7928" s="33">
        <v>122.17</v>
      </c>
      <c r="AK7928" s="33">
        <f>MIN(CalcoliFV!$AN$7,CalcoliFV!$AO$7+MAX(0,180-AJ7928)+4)</f>
        <v>110</v>
      </c>
    </row>
    <row r="7929" spans="35:37" x14ac:dyDescent="0.3">
      <c r="AI7929" s="32">
        <f t="shared" si="161"/>
        <v>45622.249999980777</v>
      </c>
      <c r="AJ7929" s="33">
        <v>126.17</v>
      </c>
      <c r="AK7929" s="33">
        <f>MIN(CalcoliFV!$AN$7,CalcoliFV!$AO$7+MAX(0,180-AJ7929)+4)</f>
        <v>110</v>
      </c>
    </row>
    <row r="7930" spans="35:37" x14ac:dyDescent="0.3">
      <c r="AI7930" s="32">
        <f t="shared" si="161"/>
        <v>45622.291666647441</v>
      </c>
      <c r="AJ7930" s="33">
        <v>141.37564</v>
      </c>
      <c r="AK7930" s="33">
        <f>MIN(CalcoliFV!$AN$7,CalcoliFV!$AO$7+MAX(0,180-AJ7930)+4)</f>
        <v>110</v>
      </c>
    </row>
    <row r="7931" spans="35:37" x14ac:dyDescent="0.3">
      <c r="AI7931" s="32">
        <f t="shared" si="161"/>
        <v>45622.333333314105</v>
      </c>
      <c r="AJ7931" s="33">
        <v>164.19907000000001</v>
      </c>
      <c r="AK7931" s="33">
        <f>MIN(CalcoliFV!$AN$7,CalcoliFV!$AO$7+MAX(0,180-AJ7931)+4)</f>
        <v>89.800929999999994</v>
      </c>
    </row>
    <row r="7932" spans="35:37" x14ac:dyDescent="0.3">
      <c r="AI7932" s="32">
        <f t="shared" si="161"/>
        <v>45622.37499998077</v>
      </c>
      <c r="AJ7932" s="33">
        <v>170.02</v>
      </c>
      <c r="AK7932" s="33">
        <f>MIN(CalcoliFV!$AN$7,CalcoliFV!$AO$7+MAX(0,180-AJ7932)+4)</f>
        <v>83.97999999999999</v>
      </c>
    </row>
    <row r="7933" spans="35:37" x14ac:dyDescent="0.3">
      <c r="AI7933" s="32">
        <f t="shared" si="161"/>
        <v>45622.416666647434</v>
      </c>
      <c r="AJ7933" s="33">
        <v>154</v>
      </c>
      <c r="AK7933" s="33">
        <f>MIN(CalcoliFV!$AN$7,CalcoliFV!$AO$7+MAX(0,180-AJ7933)+4)</f>
        <v>100</v>
      </c>
    </row>
    <row r="7934" spans="35:37" x14ac:dyDescent="0.3">
      <c r="AI7934" s="32">
        <f t="shared" si="161"/>
        <v>45622.458333314098</v>
      </c>
      <c r="AJ7934" s="33">
        <v>139</v>
      </c>
      <c r="AK7934" s="33">
        <f>MIN(CalcoliFV!$AN$7,CalcoliFV!$AO$7+MAX(0,180-AJ7934)+4)</f>
        <v>110</v>
      </c>
    </row>
    <row r="7935" spans="35:37" x14ac:dyDescent="0.3">
      <c r="AI7935" s="32">
        <f t="shared" si="161"/>
        <v>45622.499999980762</v>
      </c>
      <c r="AJ7935" s="33">
        <v>131.63</v>
      </c>
      <c r="AK7935" s="33">
        <f>MIN(CalcoliFV!$AN$7,CalcoliFV!$AO$7+MAX(0,180-AJ7935)+4)</f>
        <v>110</v>
      </c>
    </row>
    <row r="7936" spans="35:37" x14ac:dyDescent="0.3">
      <c r="AI7936" s="32">
        <f t="shared" si="161"/>
        <v>45622.541666647427</v>
      </c>
      <c r="AJ7936" s="33">
        <v>139</v>
      </c>
      <c r="AK7936" s="33">
        <f>MIN(CalcoliFV!$AN$7,CalcoliFV!$AO$7+MAX(0,180-AJ7936)+4)</f>
        <v>110</v>
      </c>
    </row>
    <row r="7937" spans="35:37" x14ac:dyDescent="0.3">
      <c r="AI7937" s="32">
        <f t="shared" si="161"/>
        <v>45622.583333314091</v>
      </c>
      <c r="AJ7937" s="33">
        <v>139</v>
      </c>
      <c r="AK7937" s="33">
        <f>MIN(CalcoliFV!$AN$7,CalcoliFV!$AO$7+MAX(0,180-AJ7937)+4)</f>
        <v>110</v>
      </c>
    </row>
    <row r="7938" spans="35:37" x14ac:dyDescent="0.3">
      <c r="AI7938" s="32">
        <f t="shared" si="161"/>
        <v>45622.624999980755</v>
      </c>
      <c r="AJ7938" s="33">
        <v>145.56</v>
      </c>
      <c r="AK7938" s="33">
        <f>MIN(CalcoliFV!$AN$7,CalcoliFV!$AO$7+MAX(0,180-AJ7938)+4)</f>
        <v>108.44</v>
      </c>
    </row>
    <row r="7939" spans="35:37" x14ac:dyDescent="0.3">
      <c r="AI7939" s="32">
        <f t="shared" si="161"/>
        <v>45622.666666647419</v>
      </c>
      <c r="AJ7939" s="33">
        <v>175</v>
      </c>
      <c r="AK7939" s="33">
        <f>MIN(CalcoliFV!$AN$7,CalcoliFV!$AO$7+MAX(0,180-AJ7939)+4)</f>
        <v>79</v>
      </c>
    </row>
    <row r="7940" spans="35:37" x14ac:dyDescent="0.3">
      <c r="AI7940" s="32">
        <f t="shared" si="161"/>
        <v>45622.708333314084</v>
      </c>
      <c r="AJ7940" s="33">
        <v>185</v>
      </c>
      <c r="AK7940" s="33">
        <f>MIN(CalcoliFV!$AN$7,CalcoliFV!$AO$7+MAX(0,180-AJ7940)+4)</f>
        <v>74</v>
      </c>
    </row>
    <row r="7941" spans="35:37" x14ac:dyDescent="0.3">
      <c r="AI7941" s="32">
        <f t="shared" ref="AI7941:AI8004" si="162">AI7940+1/24</f>
        <v>45622.749999980748</v>
      </c>
      <c r="AJ7941" s="33">
        <v>183.13547</v>
      </c>
      <c r="AK7941" s="33">
        <f>MIN(CalcoliFV!$AN$7,CalcoliFV!$AO$7+MAX(0,180-AJ7941)+4)</f>
        <v>74</v>
      </c>
    </row>
    <row r="7942" spans="35:37" x14ac:dyDescent="0.3">
      <c r="AI7942" s="32">
        <f t="shared" si="162"/>
        <v>45622.791666647412</v>
      </c>
      <c r="AJ7942" s="33">
        <v>170.5</v>
      </c>
      <c r="AK7942" s="33">
        <f>MIN(CalcoliFV!$AN$7,CalcoliFV!$AO$7+MAX(0,180-AJ7942)+4)</f>
        <v>83.5</v>
      </c>
    </row>
    <row r="7943" spans="35:37" x14ac:dyDescent="0.3">
      <c r="AI7943" s="32">
        <f t="shared" si="162"/>
        <v>45622.833333314076</v>
      </c>
      <c r="AJ7943" s="33">
        <v>167.06210999999999</v>
      </c>
      <c r="AK7943" s="33">
        <f>MIN(CalcoliFV!$AN$7,CalcoliFV!$AO$7+MAX(0,180-AJ7943)+4)</f>
        <v>86.93789000000001</v>
      </c>
    </row>
    <row r="7944" spans="35:37" x14ac:dyDescent="0.3">
      <c r="AI7944" s="32">
        <f t="shared" si="162"/>
        <v>45622.874999980741</v>
      </c>
      <c r="AJ7944" s="33">
        <v>150</v>
      </c>
      <c r="AK7944" s="33">
        <f>MIN(CalcoliFV!$AN$7,CalcoliFV!$AO$7+MAX(0,180-AJ7944)+4)</f>
        <v>104</v>
      </c>
    </row>
    <row r="7945" spans="35:37" x14ac:dyDescent="0.3">
      <c r="AI7945" s="32">
        <f t="shared" si="162"/>
        <v>45622.916666647405</v>
      </c>
      <c r="AJ7945" s="33">
        <v>139.56795</v>
      </c>
      <c r="AK7945" s="33">
        <f>MIN(CalcoliFV!$AN$7,CalcoliFV!$AO$7+MAX(0,180-AJ7945)+4)</f>
        <v>110</v>
      </c>
    </row>
    <row r="7946" spans="35:37" x14ac:dyDescent="0.3">
      <c r="AI7946" s="32">
        <f t="shared" si="162"/>
        <v>45622.958333314069</v>
      </c>
      <c r="AJ7946" s="33">
        <v>137.99</v>
      </c>
      <c r="AK7946" s="33">
        <f>MIN(CalcoliFV!$AN$7,CalcoliFV!$AO$7+MAX(0,180-AJ7946)+4)</f>
        <v>110</v>
      </c>
    </row>
    <row r="7947" spans="35:37" x14ac:dyDescent="0.3">
      <c r="AI7947" s="32">
        <f t="shared" si="162"/>
        <v>45622.999999980733</v>
      </c>
      <c r="AJ7947" s="33">
        <v>133.62</v>
      </c>
      <c r="AK7947" s="33">
        <f>MIN(CalcoliFV!$AN$7,CalcoliFV!$AO$7+MAX(0,180-AJ7947)+4)</f>
        <v>110</v>
      </c>
    </row>
    <row r="7948" spans="35:37" x14ac:dyDescent="0.3">
      <c r="AI7948" s="32">
        <f t="shared" si="162"/>
        <v>45623.041666647398</v>
      </c>
      <c r="AJ7948" s="33">
        <v>136.63999999999999</v>
      </c>
      <c r="AK7948" s="33">
        <f>MIN(CalcoliFV!$AN$7,CalcoliFV!$AO$7+MAX(0,180-AJ7948)+4)</f>
        <v>110</v>
      </c>
    </row>
    <row r="7949" spans="35:37" x14ac:dyDescent="0.3">
      <c r="AI7949" s="32">
        <f t="shared" si="162"/>
        <v>45623.083333314062</v>
      </c>
      <c r="AJ7949" s="33">
        <v>135.01</v>
      </c>
      <c r="AK7949" s="33">
        <f>MIN(CalcoliFV!$AN$7,CalcoliFV!$AO$7+MAX(0,180-AJ7949)+4)</f>
        <v>110</v>
      </c>
    </row>
    <row r="7950" spans="35:37" x14ac:dyDescent="0.3">
      <c r="AI7950" s="32">
        <f t="shared" si="162"/>
        <v>45623.124999980726</v>
      </c>
      <c r="AJ7950" s="33">
        <v>134.13</v>
      </c>
      <c r="AK7950" s="33">
        <f>MIN(CalcoliFV!$AN$7,CalcoliFV!$AO$7+MAX(0,180-AJ7950)+4)</f>
        <v>110</v>
      </c>
    </row>
    <row r="7951" spans="35:37" x14ac:dyDescent="0.3">
      <c r="AI7951" s="32">
        <f t="shared" si="162"/>
        <v>45623.16666664739</v>
      </c>
      <c r="AJ7951" s="33">
        <v>134.13</v>
      </c>
      <c r="AK7951" s="33">
        <f>MIN(CalcoliFV!$AN$7,CalcoliFV!$AO$7+MAX(0,180-AJ7951)+4)</f>
        <v>110</v>
      </c>
    </row>
    <row r="7952" spans="35:37" x14ac:dyDescent="0.3">
      <c r="AI7952" s="32">
        <f t="shared" si="162"/>
        <v>45623.208333314054</v>
      </c>
      <c r="AJ7952" s="33">
        <v>134.11000000000001</v>
      </c>
      <c r="AK7952" s="33">
        <f>MIN(CalcoliFV!$AN$7,CalcoliFV!$AO$7+MAX(0,180-AJ7952)+4)</f>
        <v>110</v>
      </c>
    </row>
    <row r="7953" spans="35:37" x14ac:dyDescent="0.3">
      <c r="AI7953" s="32">
        <f t="shared" si="162"/>
        <v>45623.249999980719</v>
      </c>
      <c r="AJ7953" s="33">
        <v>137.46</v>
      </c>
      <c r="AK7953" s="33">
        <f>MIN(CalcoliFV!$AN$7,CalcoliFV!$AO$7+MAX(0,180-AJ7953)+4)</f>
        <v>110</v>
      </c>
    </row>
    <row r="7954" spans="35:37" x14ac:dyDescent="0.3">
      <c r="AI7954" s="32">
        <f t="shared" si="162"/>
        <v>45623.291666647383</v>
      </c>
      <c r="AJ7954" s="33">
        <v>151.62403</v>
      </c>
      <c r="AK7954" s="33">
        <f>MIN(CalcoliFV!$AN$7,CalcoliFV!$AO$7+MAX(0,180-AJ7954)+4)</f>
        <v>102.37597</v>
      </c>
    </row>
    <row r="7955" spans="35:37" x14ac:dyDescent="0.3">
      <c r="AI7955" s="32">
        <f t="shared" si="162"/>
        <v>45623.333333314047</v>
      </c>
      <c r="AJ7955" s="33">
        <v>180</v>
      </c>
      <c r="AK7955" s="33">
        <f>MIN(CalcoliFV!$AN$7,CalcoliFV!$AO$7+MAX(0,180-AJ7955)+4)</f>
        <v>74</v>
      </c>
    </row>
    <row r="7956" spans="35:37" x14ac:dyDescent="0.3">
      <c r="AI7956" s="32">
        <f t="shared" si="162"/>
        <v>45623.374999980711</v>
      </c>
      <c r="AJ7956" s="33">
        <v>187.39</v>
      </c>
      <c r="AK7956" s="33">
        <f>MIN(CalcoliFV!$AN$7,CalcoliFV!$AO$7+MAX(0,180-AJ7956)+4)</f>
        <v>74</v>
      </c>
    </row>
    <row r="7957" spans="35:37" x14ac:dyDescent="0.3">
      <c r="AI7957" s="32">
        <f t="shared" si="162"/>
        <v>45623.416666647376</v>
      </c>
      <c r="AJ7957" s="33">
        <v>160.43</v>
      </c>
      <c r="AK7957" s="33">
        <f>MIN(CalcoliFV!$AN$7,CalcoliFV!$AO$7+MAX(0,180-AJ7957)+4)</f>
        <v>93.57</v>
      </c>
    </row>
    <row r="7958" spans="35:37" x14ac:dyDescent="0.3">
      <c r="AI7958" s="32">
        <f t="shared" si="162"/>
        <v>45623.45833331404</v>
      </c>
      <c r="AJ7958" s="33">
        <v>138</v>
      </c>
      <c r="AK7958" s="33">
        <f>MIN(CalcoliFV!$AN$7,CalcoliFV!$AO$7+MAX(0,180-AJ7958)+4)</f>
        <v>110</v>
      </c>
    </row>
    <row r="7959" spans="35:37" x14ac:dyDescent="0.3">
      <c r="AI7959" s="32">
        <f t="shared" si="162"/>
        <v>45623.499999980704</v>
      </c>
      <c r="AJ7959" s="33">
        <v>134.47999999999999</v>
      </c>
      <c r="AK7959" s="33">
        <f>MIN(CalcoliFV!$AN$7,CalcoliFV!$AO$7+MAX(0,180-AJ7959)+4)</f>
        <v>110</v>
      </c>
    </row>
    <row r="7960" spans="35:37" x14ac:dyDescent="0.3">
      <c r="AI7960" s="32">
        <f t="shared" si="162"/>
        <v>45623.541666647368</v>
      </c>
      <c r="AJ7960" s="33">
        <v>134.72999999999999</v>
      </c>
      <c r="AK7960" s="33">
        <f>MIN(CalcoliFV!$AN$7,CalcoliFV!$AO$7+MAX(0,180-AJ7960)+4)</f>
        <v>110</v>
      </c>
    </row>
    <row r="7961" spans="35:37" x14ac:dyDescent="0.3">
      <c r="AI7961" s="32">
        <f t="shared" si="162"/>
        <v>45623.583333314033</v>
      </c>
      <c r="AJ7961" s="33">
        <v>137</v>
      </c>
      <c r="AK7961" s="33">
        <f>MIN(CalcoliFV!$AN$7,CalcoliFV!$AO$7+MAX(0,180-AJ7961)+4)</f>
        <v>110</v>
      </c>
    </row>
    <row r="7962" spans="35:37" x14ac:dyDescent="0.3">
      <c r="AI7962" s="32">
        <f t="shared" si="162"/>
        <v>45623.624999980697</v>
      </c>
      <c r="AJ7962" s="33">
        <v>145.51</v>
      </c>
      <c r="AK7962" s="33">
        <f>MIN(CalcoliFV!$AN$7,CalcoliFV!$AO$7+MAX(0,180-AJ7962)+4)</f>
        <v>108.49000000000001</v>
      </c>
    </row>
    <row r="7963" spans="35:37" x14ac:dyDescent="0.3">
      <c r="AI7963" s="32">
        <f t="shared" si="162"/>
        <v>45623.666666647361</v>
      </c>
      <c r="AJ7963" s="33">
        <v>172.8</v>
      </c>
      <c r="AK7963" s="33">
        <f>MIN(CalcoliFV!$AN$7,CalcoliFV!$AO$7+MAX(0,180-AJ7963)+4)</f>
        <v>81.199999999999989</v>
      </c>
    </row>
    <row r="7964" spans="35:37" x14ac:dyDescent="0.3">
      <c r="AI7964" s="32">
        <f t="shared" si="162"/>
        <v>45623.708333314025</v>
      </c>
      <c r="AJ7964" s="33">
        <v>187.39</v>
      </c>
      <c r="AK7964" s="33">
        <f>MIN(CalcoliFV!$AN$7,CalcoliFV!$AO$7+MAX(0,180-AJ7964)+4)</f>
        <v>74</v>
      </c>
    </row>
    <row r="7965" spans="35:37" x14ac:dyDescent="0.3">
      <c r="AI7965" s="32">
        <f t="shared" si="162"/>
        <v>45623.74999998069</v>
      </c>
      <c r="AJ7965" s="33">
        <v>187.39</v>
      </c>
      <c r="AK7965" s="33">
        <f>MIN(CalcoliFV!$AN$7,CalcoliFV!$AO$7+MAX(0,180-AJ7965)+4)</f>
        <v>74</v>
      </c>
    </row>
    <row r="7966" spans="35:37" x14ac:dyDescent="0.3">
      <c r="AI7966" s="32">
        <f t="shared" si="162"/>
        <v>45623.791666647354</v>
      </c>
      <c r="AJ7966" s="33">
        <v>169.19</v>
      </c>
      <c r="AK7966" s="33">
        <f>MIN(CalcoliFV!$AN$7,CalcoliFV!$AO$7+MAX(0,180-AJ7966)+4)</f>
        <v>84.81</v>
      </c>
    </row>
    <row r="7967" spans="35:37" x14ac:dyDescent="0.3">
      <c r="AI7967" s="32">
        <f t="shared" si="162"/>
        <v>45623.833333314018</v>
      </c>
      <c r="AJ7967" s="33">
        <v>164</v>
      </c>
      <c r="AK7967" s="33">
        <f>MIN(CalcoliFV!$AN$7,CalcoliFV!$AO$7+MAX(0,180-AJ7967)+4)</f>
        <v>90</v>
      </c>
    </row>
    <row r="7968" spans="35:37" x14ac:dyDescent="0.3">
      <c r="AI7968" s="32">
        <f t="shared" si="162"/>
        <v>45623.874999980682</v>
      </c>
      <c r="AJ7968" s="33">
        <v>152.31</v>
      </c>
      <c r="AK7968" s="33">
        <f>MIN(CalcoliFV!$AN$7,CalcoliFV!$AO$7+MAX(0,180-AJ7968)+4)</f>
        <v>101.69</v>
      </c>
    </row>
    <row r="7969" spans="35:37" x14ac:dyDescent="0.3">
      <c r="AI7969" s="32">
        <f t="shared" si="162"/>
        <v>45623.916666647347</v>
      </c>
      <c r="AJ7969" s="33">
        <v>141</v>
      </c>
      <c r="AK7969" s="33">
        <f>MIN(CalcoliFV!$AN$7,CalcoliFV!$AO$7+MAX(0,180-AJ7969)+4)</f>
        <v>110</v>
      </c>
    </row>
    <row r="7970" spans="35:37" x14ac:dyDescent="0.3">
      <c r="AI7970" s="32">
        <f t="shared" si="162"/>
        <v>45623.958333314011</v>
      </c>
      <c r="AJ7970" s="33">
        <v>137.94</v>
      </c>
      <c r="AK7970" s="33">
        <f>MIN(CalcoliFV!$AN$7,CalcoliFV!$AO$7+MAX(0,180-AJ7970)+4)</f>
        <v>110</v>
      </c>
    </row>
    <row r="7971" spans="35:37" x14ac:dyDescent="0.3">
      <c r="AI7971" s="32">
        <f t="shared" si="162"/>
        <v>45623.999999980675</v>
      </c>
      <c r="AJ7971" s="33">
        <v>130.36000000000001</v>
      </c>
      <c r="AK7971" s="33">
        <f>MIN(CalcoliFV!$AN$7,CalcoliFV!$AO$7+MAX(0,180-AJ7971)+4)</f>
        <v>110</v>
      </c>
    </row>
    <row r="7972" spans="35:37" x14ac:dyDescent="0.3">
      <c r="AI7972" s="32">
        <f t="shared" si="162"/>
        <v>45624.041666647339</v>
      </c>
      <c r="AJ7972" s="33">
        <v>120.93</v>
      </c>
      <c r="AK7972" s="33">
        <f>MIN(CalcoliFV!$AN$7,CalcoliFV!$AO$7+MAX(0,180-AJ7972)+4)</f>
        <v>110</v>
      </c>
    </row>
    <row r="7973" spans="35:37" x14ac:dyDescent="0.3">
      <c r="AI7973" s="32">
        <f t="shared" si="162"/>
        <v>45624.083333314004</v>
      </c>
      <c r="AJ7973" s="33">
        <v>116.7</v>
      </c>
      <c r="AK7973" s="33">
        <f>MIN(CalcoliFV!$AN$7,CalcoliFV!$AO$7+MAX(0,180-AJ7973)+4)</f>
        <v>110</v>
      </c>
    </row>
    <row r="7974" spans="35:37" x14ac:dyDescent="0.3">
      <c r="AI7974" s="32">
        <f t="shared" si="162"/>
        <v>45624.124999980668</v>
      </c>
      <c r="AJ7974" s="33">
        <v>117.4</v>
      </c>
      <c r="AK7974" s="33">
        <f>MIN(CalcoliFV!$AN$7,CalcoliFV!$AO$7+MAX(0,180-AJ7974)+4)</f>
        <v>110</v>
      </c>
    </row>
    <row r="7975" spans="35:37" x14ac:dyDescent="0.3">
      <c r="AI7975" s="32">
        <f t="shared" si="162"/>
        <v>45624.166666647332</v>
      </c>
      <c r="AJ7975" s="33">
        <v>116.59</v>
      </c>
      <c r="AK7975" s="33">
        <f>MIN(CalcoliFV!$AN$7,CalcoliFV!$AO$7+MAX(0,180-AJ7975)+4)</f>
        <v>110</v>
      </c>
    </row>
    <row r="7976" spans="35:37" x14ac:dyDescent="0.3">
      <c r="AI7976" s="32">
        <f t="shared" si="162"/>
        <v>45624.208333313996</v>
      </c>
      <c r="AJ7976" s="33">
        <v>116.59</v>
      </c>
      <c r="AK7976" s="33">
        <f>MIN(CalcoliFV!$AN$7,CalcoliFV!$AO$7+MAX(0,180-AJ7976)+4)</f>
        <v>110</v>
      </c>
    </row>
    <row r="7977" spans="35:37" x14ac:dyDescent="0.3">
      <c r="AI7977" s="32">
        <f t="shared" si="162"/>
        <v>45624.249999980661</v>
      </c>
      <c r="AJ7977" s="33">
        <v>125.67077999999999</v>
      </c>
      <c r="AK7977" s="33">
        <f>MIN(CalcoliFV!$AN$7,CalcoliFV!$AO$7+MAX(0,180-AJ7977)+4)</f>
        <v>110</v>
      </c>
    </row>
    <row r="7978" spans="35:37" x14ac:dyDescent="0.3">
      <c r="AI7978" s="32">
        <f t="shared" si="162"/>
        <v>45624.291666647325</v>
      </c>
      <c r="AJ7978" s="33">
        <v>137.68</v>
      </c>
      <c r="AK7978" s="33">
        <f>MIN(CalcoliFV!$AN$7,CalcoliFV!$AO$7+MAX(0,180-AJ7978)+4)</f>
        <v>110</v>
      </c>
    </row>
    <row r="7979" spans="35:37" x14ac:dyDescent="0.3">
      <c r="AI7979" s="32">
        <f t="shared" si="162"/>
        <v>45624.333333313989</v>
      </c>
      <c r="AJ7979" s="33">
        <v>163.51106999999999</v>
      </c>
      <c r="AK7979" s="33">
        <f>MIN(CalcoliFV!$AN$7,CalcoliFV!$AO$7+MAX(0,180-AJ7979)+4)</f>
        <v>90.488930000000011</v>
      </c>
    </row>
    <row r="7980" spans="35:37" x14ac:dyDescent="0.3">
      <c r="AI7980" s="32">
        <f t="shared" si="162"/>
        <v>45624.374999980653</v>
      </c>
      <c r="AJ7980" s="33">
        <v>174.31303</v>
      </c>
      <c r="AK7980" s="33">
        <f>MIN(CalcoliFV!$AN$7,CalcoliFV!$AO$7+MAX(0,180-AJ7980)+4)</f>
        <v>79.686970000000002</v>
      </c>
    </row>
    <row r="7981" spans="35:37" x14ac:dyDescent="0.3">
      <c r="AI7981" s="32">
        <f t="shared" si="162"/>
        <v>45624.416666647317</v>
      </c>
      <c r="AJ7981" s="33">
        <v>165</v>
      </c>
      <c r="AK7981" s="33">
        <f>MIN(CalcoliFV!$AN$7,CalcoliFV!$AO$7+MAX(0,180-AJ7981)+4)</f>
        <v>89</v>
      </c>
    </row>
    <row r="7982" spans="35:37" x14ac:dyDescent="0.3">
      <c r="AI7982" s="32">
        <f t="shared" si="162"/>
        <v>45624.458333313982</v>
      </c>
      <c r="AJ7982" s="33">
        <v>136.93</v>
      </c>
      <c r="AK7982" s="33">
        <f>MIN(CalcoliFV!$AN$7,CalcoliFV!$AO$7+MAX(0,180-AJ7982)+4)</f>
        <v>110</v>
      </c>
    </row>
    <row r="7983" spans="35:37" x14ac:dyDescent="0.3">
      <c r="AI7983" s="32">
        <f t="shared" si="162"/>
        <v>45624.499999980646</v>
      </c>
      <c r="AJ7983" s="33">
        <v>134</v>
      </c>
      <c r="AK7983" s="33">
        <f>MIN(CalcoliFV!$AN$7,CalcoliFV!$AO$7+MAX(0,180-AJ7983)+4)</f>
        <v>110</v>
      </c>
    </row>
    <row r="7984" spans="35:37" x14ac:dyDescent="0.3">
      <c r="AI7984" s="32">
        <f t="shared" si="162"/>
        <v>45624.54166664731</v>
      </c>
      <c r="AJ7984" s="33">
        <v>133.49</v>
      </c>
      <c r="AK7984" s="33">
        <f>MIN(CalcoliFV!$AN$7,CalcoliFV!$AO$7+MAX(0,180-AJ7984)+4)</f>
        <v>110</v>
      </c>
    </row>
    <row r="7985" spans="35:37" x14ac:dyDescent="0.3">
      <c r="AI7985" s="32">
        <f t="shared" si="162"/>
        <v>45624.583333313974</v>
      </c>
      <c r="AJ7985" s="33">
        <v>134</v>
      </c>
      <c r="AK7985" s="33">
        <f>MIN(CalcoliFV!$AN$7,CalcoliFV!$AO$7+MAX(0,180-AJ7985)+4)</f>
        <v>110</v>
      </c>
    </row>
    <row r="7986" spans="35:37" x14ac:dyDescent="0.3">
      <c r="AI7986" s="32">
        <f t="shared" si="162"/>
        <v>45624.624999980639</v>
      </c>
      <c r="AJ7986" s="33">
        <v>142.88999999999999</v>
      </c>
      <c r="AK7986" s="33">
        <f>MIN(CalcoliFV!$AN$7,CalcoliFV!$AO$7+MAX(0,180-AJ7986)+4)</f>
        <v>110</v>
      </c>
    </row>
    <row r="7987" spans="35:37" x14ac:dyDescent="0.3">
      <c r="AI7987" s="32">
        <f t="shared" si="162"/>
        <v>45624.666666647303</v>
      </c>
      <c r="AJ7987" s="33">
        <v>164</v>
      </c>
      <c r="AK7987" s="33">
        <f>MIN(CalcoliFV!$AN$7,CalcoliFV!$AO$7+MAX(0,180-AJ7987)+4)</f>
        <v>90</v>
      </c>
    </row>
    <row r="7988" spans="35:37" x14ac:dyDescent="0.3">
      <c r="AI7988" s="32">
        <f t="shared" si="162"/>
        <v>45624.708333313967</v>
      </c>
      <c r="AJ7988" s="33">
        <v>170</v>
      </c>
      <c r="AK7988" s="33">
        <f>MIN(CalcoliFV!$AN$7,CalcoliFV!$AO$7+MAX(0,180-AJ7988)+4)</f>
        <v>84</v>
      </c>
    </row>
    <row r="7989" spans="35:37" x14ac:dyDescent="0.3">
      <c r="AI7989" s="32">
        <f t="shared" si="162"/>
        <v>45624.749999980631</v>
      </c>
      <c r="AJ7989" s="33">
        <v>175</v>
      </c>
      <c r="AK7989" s="33">
        <f>MIN(CalcoliFV!$AN$7,CalcoliFV!$AO$7+MAX(0,180-AJ7989)+4)</f>
        <v>79</v>
      </c>
    </row>
    <row r="7990" spans="35:37" x14ac:dyDescent="0.3">
      <c r="AI7990" s="32">
        <f t="shared" si="162"/>
        <v>45624.791666647296</v>
      </c>
      <c r="AJ7990" s="33">
        <v>169.1</v>
      </c>
      <c r="AK7990" s="33">
        <f>MIN(CalcoliFV!$AN$7,CalcoliFV!$AO$7+MAX(0,180-AJ7990)+4)</f>
        <v>84.9</v>
      </c>
    </row>
    <row r="7991" spans="35:37" x14ac:dyDescent="0.3">
      <c r="AI7991" s="32">
        <f t="shared" si="162"/>
        <v>45624.83333331396</v>
      </c>
      <c r="AJ7991" s="33">
        <v>160</v>
      </c>
      <c r="AK7991" s="33">
        <f>MIN(CalcoliFV!$AN$7,CalcoliFV!$AO$7+MAX(0,180-AJ7991)+4)</f>
        <v>94</v>
      </c>
    </row>
    <row r="7992" spans="35:37" x14ac:dyDescent="0.3">
      <c r="AI7992" s="32">
        <f t="shared" si="162"/>
        <v>45624.874999980624</v>
      </c>
      <c r="AJ7992" s="33">
        <v>144.1</v>
      </c>
      <c r="AK7992" s="33">
        <f>MIN(CalcoliFV!$AN$7,CalcoliFV!$AO$7+MAX(0,180-AJ7992)+4)</f>
        <v>109.9</v>
      </c>
    </row>
    <row r="7993" spans="35:37" x14ac:dyDescent="0.3">
      <c r="AI7993" s="32">
        <f t="shared" si="162"/>
        <v>45624.916666647288</v>
      </c>
      <c r="AJ7993" s="33">
        <v>135</v>
      </c>
      <c r="AK7993" s="33">
        <f>MIN(CalcoliFV!$AN$7,CalcoliFV!$AO$7+MAX(0,180-AJ7993)+4)</f>
        <v>110</v>
      </c>
    </row>
    <row r="7994" spans="35:37" x14ac:dyDescent="0.3">
      <c r="AI7994" s="32">
        <f t="shared" si="162"/>
        <v>45624.958333313953</v>
      </c>
      <c r="AJ7994" s="33">
        <v>133</v>
      </c>
      <c r="AK7994" s="33">
        <f>MIN(CalcoliFV!$AN$7,CalcoliFV!$AO$7+MAX(0,180-AJ7994)+4)</f>
        <v>110</v>
      </c>
    </row>
    <row r="7995" spans="35:37" x14ac:dyDescent="0.3">
      <c r="AI7995" s="32">
        <f t="shared" si="162"/>
        <v>45624.999999980617</v>
      </c>
      <c r="AJ7995" s="33">
        <v>127.88</v>
      </c>
      <c r="AK7995" s="33">
        <f>MIN(CalcoliFV!$AN$7,CalcoliFV!$AO$7+MAX(0,180-AJ7995)+4)</f>
        <v>110</v>
      </c>
    </row>
    <row r="7996" spans="35:37" x14ac:dyDescent="0.3">
      <c r="AI7996" s="32">
        <f t="shared" si="162"/>
        <v>45625.041666647281</v>
      </c>
      <c r="AJ7996" s="33">
        <v>121.07</v>
      </c>
      <c r="AK7996" s="33">
        <f>MIN(CalcoliFV!$AN$7,CalcoliFV!$AO$7+MAX(0,180-AJ7996)+4)</f>
        <v>110</v>
      </c>
    </row>
    <row r="7997" spans="35:37" x14ac:dyDescent="0.3">
      <c r="AI7997" s="32">
        <f t="shared" si="162"/>
        <v>45625.083333313945</v>
      </c>
      <c r="AJ7997" s="33">
        <v>117.68</v>
      </c>
      <c r="AK7997" s="33">
        <f>MIN(CalcoliFV!$AN$7,CalcoliFV!$AO$7+MAX(0,180-AJ7997)+4)</f>
        <v>110</v>
      </c>
    </row>
    <row r="7998" spans="35:37" x14ac:dyDescent="0.3">
      <c r="AI7998" s="32">
        <f t="shared" si="162"/>
        <v>45625.12499998061</v>
      </c>
      <c r="AJ7998" s="33">
        <v>117.35</v>
      </c>
      <c r="AK7998" s="33">
        <f>MIN(CalcoliFV!$AN$7,CalcoliFV!$AO$7+MAX(0,180-AJ7998)+4)</f>
        <v>110</v>
      </c>
    </row>
    <row r="7999" spans="35:37" x14ac:dyDescent="0.3">
      <c r="AI7999" s="32">
        <f t="shared" si="162"/>
        <v>45625.166666647274</v>
      </c>
      <c r="AJ7999" s="33">
        <v>121.3</v>
      </c>
      <c r="AK7999" s="33">
        <f>MIN(CalcoliFV!$AN$7,CalcoliFV!$AO$7+MAX(0,180-AJ7999)+4)</f>
        <v>110</v>
      </c>
    </row>
    <row r="8000" spans="35:37" x14ac:dyDescent="0.3">
      <c r="AI8000" s="32">
        <f t="shared" si="162"/>
        <v>45625.208333313938</v>
      </c>
      <c r="AJ8000" s="33">
        <v>122.3</v>
      </c>
      <c r="AK8000" s="33">
        <f>MIN(CalcoliFV!$AN$7,CalcoliFV!$AO$7+MAX(0,180-AJ8000)+4)</f>
        <v>110</v>
      </c>
    </row>
    <row r="8001" spans="35:37" x14ac:dyDescent="0.3">
      <c r="AI8001" s="32">
        <f t="shared" si="162"/>
        <v>45625.249999980602</v>
      </c>
      <c r="AJ8001" s="33">
        <v>130.09</v>
      </c>
      <c r="AK8001" s="33">
        <f>MIN(CalcoliFV!$AN$7,CalcoliFV!$AO$7+MAX(0,180-AJ8001)+4)</f>
        <v>110</v>
      </c>
    </row>
    <row r="8002" spans="35:37" x14ac:dyDescent="0.3">
      <c r="AI8002" s="32">
        <f t="shared" si="162"/>
        <v>45625.291666647267</v>
      </c>
      <c r="AJ8002" s="33">
        <v>141</v>
      </c>
      <c r="AK8002" s="33">
        <f>MIN(CalcoliFV!$AN$7,CalcoliFV!$AO$7+MAX(0,180-AJ8002)+4)</f>
        <v>110</v>
      </c>
    </row>
    <row r="8003" spans="35:37" x14ac:dyDescent="0.3">
      <c r="AI8003" s="32">
        <f t="shared" si="162"/>
        <v>45625.333333313931</v>
      </c>
      <c r="AJ8003" s="33">
        <v>164.30314000000001</v>
      </c>
      <c r="AK8003" s="33">
        <f>MIN(CalcoliFV!$AN$7,CalcoliFV!$AO$7+MAX(0,180-AJ8003)+4)</f>
        <v>89.696859999999987</v>
      </c>
    </row>
    <row r="8004" spans="35:37" x14ac:dyDescent="0.3">
      <c r="AI8004" s="32">
        <f t="shared" si="162"/>
        <v>45625.374999980595</v>
      </c>
      <c r="AJ8004" s="33">
        <v>177.8</v>
      </c>
      <c r="AK8004" s="33">
        <f>MIN(CalcoliFV!$AN$7,CalcoliFV!$AO$7+MAX(0,180-AJ8004)+4)</f>
        <v>76.199999999999989</v>
      </c>
    </row>
    <row r="8005" spans="35:37" x14ac:dyDescent="0.3">
      <c r="AI8005" s="32">
        <f t="shared" ref="AI8005:AI8068" si="163">AI8004+1/24</f>
        <v>45625.416666647259</v>
      </c>
      <c r="AJ8005" s="33">
        <v>161.76</v>
      </c>
      <c r="AK8005" s="33">
        <f>MIN(CalcoliFV!$AN$7,CalcoliFV!$AO$7+MAX(0,180-AJ8005)+4)</f>
        <v>92.240000000000009</v>
      </c>
    </row>
    <row r="8006" spans="35:37" x14ac:dyDescent="0.3">
      <c r="AI8006" s="32">
        <f t="shared" si="163"/>
        <v>45625.458333313924</v>
      </c>
      <c r="AJ8006" s="33">
        <v>143.99</v>
      </c>
      <c r="AK8006" s="33">
        <f>MIN(CalcoliFV!$AN$7,CalcoliFV!$AO$7+MAX(0,180-AJ8006)+4)</f>
        <v>110</v>
      </c>
    </row>
    <row r="8007" spans="35:37" x14ac:dyDescent="0.3">
      <c r="AI8007" s="32">
        <f t="shared" si="163"/>
        <v>45625.499999980588</v>
      </c>
      <c r="AJ8007" s="33">
        <v>134.72</v>
      </c>
      <c r="AK8007" s="33">
        <f>MIN(CalcoliFV!$AN$7,CalcoliFV!$AO$7+MAX(0,180-AJ8007)+4)</f>
        <v>110</v>
      </c>
    </row>
    <row r="8008" spans="35:37" x14ac:dyDescent="0.3">
      <c r="AI8008" s="32">
        <f t="shared" si="163"/>
        <v>45625.541666647252</v>
      </c>
      <c r="AJ8008" s="33">
        <v>126</v>
      </c>
      <c r="AK8008" s="33">
        <f>MIN(CalcoliFV!$AN$7,CalcoliFV!$AO$7+MAX(0,180-AJ8008)+4)</f>
        <v>110</v>
      </c>
    </row>
    <row r="8009" spans="35:37" x14ac:dyDescent="0.3">
      <c r="AI8009" s="32">
        <f t="shared" si="163"/>
        <v>45625.583333313916</v>
      </c>
      <c r="AJ8009" s="33">
        <v>127.22514</v>
      </c>
      <c r="AK8009" s="33">
        <f>MIN(CalcoliFV!$AN$7,CalcoliFV!$AO$7+MAX(0,180-AJ8009)+4)</f>
        <v>110</v>
      </c>
    </row>
    <row r="8010" spans="35:37" x14ac:dyDescent="0.3">
      <c r="AI8010" s="32">
        <f t="shared" si="163"/>
        <v>45625.62499998058</v>
      </c>
      <c r="AJ8010" s="33">
        <v>137.13999999999999</v>
      </c>
      <c r="AK8010" s="33">
        <f>MIN(CalcoliFV!$AN$7,CalcoliFV!$AO$7+MAX(0,180-AJ8010)+4)</f>
        <v>110</v>
      </c>
    </row>
    <row r="8011" spans="35:37" x14ac:dyDescent="0.3">
      <c r="AI8011" s="32">
        <f t="shared" si="163"/>
        <v>45625.666666647245</v>
      </c>
      <c r="AJ8011" s="33">
        <v>146.02000000000001</v>
      </c>
      <c r="AK8011" s="33">
        <f>MIN(CalcoliFV!$AN$7,CalcoliFV!$AO$7+MAX(0,180-AJ8011)+4)</f>
        <v>107.97999999999999</v>
      </c>
    </row>
    <row r="8012" spans="35:37" x14ac:dyDescent="0.3">
      <c r="AI8012" s="32">
        <f t="shared" si="163"/>
        <v>45625.708333313909</v>
      </c>
      <c r="AJ8012" s="33">
        <v>158.81</v>
      </c>
      <c r="AK8012" s="33">
        <f>MIN(CalcoliFV!$AN$7,CalcoliFV!$AO$7+MAX(0,180-AJ8012)+4)</f>
        <v>95.19</v>
      </c>
    </row>
    <row r="8013" spans="35:37" x14ac:dyDescent="0.3">
      <c r="AI8013" s="32">
        <f t="shared" si="163"/>
        <v>45625.749999980573</v>
      </c>
      <c r="AJ8013" s="33">
        <v>160</v>
      </c>
      <c r="AK8013" s="33">
        <f>MIN(CalcoliFV!$AN$7,CalcoliFV!$AO$7+MAX(0,180-AJ8013)+4)</f>
        <v>94</v>
      </c>
    </row>
    <row r="8014" spans="35:37" x14ac:dyDescent="0.3">
      <c r="AI8014" s="32">
        <f t="shared" si="163"/>
        <v>45625.791666647237</v>
      </c>
      <c r="AJ8014" s="33">
        <v>150</v>
      </c>
      <c r="AK8014" s="33">
        <f>MIN(CalcoliFV!$AN$7,CalcoliFV!$AO$7+MAX(0,180-AJ8014)+4)</f>
        <v>104</v>
      </c>
    </row>
    <row r="8015" spans="35:37" x14ac:dyDescent="0.3">
      <c r="AI8015" s="32">
        <f t="shared" si="163"/>
        <v>45625.833333313902</v>
      </c>
      <c r="AJ8015" s="33">
        <v>140</v>
      </c>
      <c r="AK8015" s="33">
        <f>MIN(CalcoliFV!$AN$7,CalcoliFV!$AO$7+MAX(0,180-AJ8015)+4)</f>
        <v>110</v>
      </c>
    </row>
    <row r="8016" spans="35:37" x14ac:dyDescent="0.3">
      <c r="AI8016" s="32">
        <f t="shared" si="163"/>
        <v>45625.874999980566</v>
      </c>
      <c r="AJ8016" s="33">
        <v>132.97</v>
      </c>
      <c r="AK8016" s="33">
        <f>MIN(CalcoliFV!$AN$7,CalcoliFV!$AO$7+MAX(0,180-AJ8016)+4)</f>
        <v>110</v>
      </c>
    </row>
    <row r="8017" spans="35:37" x14ac:dyDescent="0.3">
      <c r="AI8017" s="32">
        <f t="shared" si="163"/>
        <v>45625.91666664723</v>
      </c>
      <c r="AJ8017" s="33">
        <v>123.62081999999999</v>
      </c>
      <c r="AK8017" s="33">
        <f>MIN(CalcoliFV!$AN$7,CalcoliFV!$AO$7+MAX(0,180-AJ8017)+4)</f>
        <v>110</v>
      </c>
    </row>
    <row r="8018" spans="35:37" x14ac:dyDescent="0.3">
      <c r="AI8018" s="32">
        <f t="shared" si="163"/>
        <v>45625.958333313894</v>
      </c>
      <c r="AJ8018" s="33">
        <v>117.49</v>
      </c>
      <c r="AK8018" s="33">
        <f>MIN(CalcoliFV!$AN$7,CalcoliFV!$AO$7+MAX(0,180-AJ8018)+4)</f>
        <v>110</v>
      </c>
    </row>
    <row r="8019" spans="35:37" x14ac:dyDescent="0.3">
      <c r="AI8019" s="32">
        <f t="shared" si="163"/>
        <v>45625.999999980559</v>
      </c>
      <c r="AJ8019" s="33">
        <v>108.61859</v>
      </c>
      <c r="AK8019" s="33">
        <f>MIN(CalcoliFV!$AN$7,CalcoliFV!$AO$7+MAX(0,180-AJ8019)+4)</f>
        <v>110</v>
      </c>
    </row>
    <row r="8020" spans="35:37" x14ac:dyDescent="0.3">
      <c r="AI8020" s="32">
        <f t="shared" si="163"/>
        <v>45626.041666647223</v>
      </c>
      <c r="AJ8020" s="33">
        <v>111.27</v>
      </c>
      <c r="AK8020" s="33">
        <f>MIN(CalcoliFV!$AN$7,CalcoliFV!$AO$7+MAX(0,180-AJ8020)+4)</f>
        <v>110</v>
      </c>
    </row>
    <row r="8021" spans="35:37" x14ac:dyDescent="0.3">
      <c r="AI8021" s="32">
        <f t="shared" si="163"/>
        <v>45626.083333313887</v>
      </c>
      <c r="AJ8021" s="33">
        <v>109.84</v>
      </c>
      <c r="AK8021" s="33">
        <f>MIN(CalcoliFV!$AN$7,CalcoliFV!$AO$7+MAX(0,180-AJ8021)+4)</f>
        <v>110</v>
      </c>
    </row>
    <row r="8022" spans="35:37" x14ac:dyDescent="0.3">
      <c r="AI8022" s="32">
        <f t="shared" si="163"/>
        <v>45626.124999980551</v>
      </c>
      <c r="AJ8022" s="33">
        <v>104.3</v>
      </c>
      <c r="AK8022" s="33">
        <f>MIN(CalcoliFV!$AN$7,CalcoliFV!$AO$7+MAX(0,180-AJ8022)+4)</f>
        <v>110</v>
      </c>
    </row>
    <row r="8023" spans="35:37" x14ac:dyDescent="0.3">
      <c r="AI8023" s="32">
        <f t="shared" si="163"/>
        <v>45626.166666647216</v>
      </c>
      <c r="AJ8023" s="33">
        <v>102.07</v>
      </c>
      <c r="AK8023" s="33">
        <f>MIN(CalcoliFV!$AN$7,CalcoliFV!$AO$7+MAX(0,180-AJ8023)+4)</f>
        <v>110</v>
      </c>
    </row>
    <row r="8024" spans="35:37" x14ac:dyDescent="0.3">
      <c r="AI8024" s="32">
        <f t="shared" si="163"/>
        <v>45626.20833331388</v>
      </c>
      <c r="AJ8024" s="33">
        <v>103.087</v>
      </c>
      <c r="AK8024" s="33">
        <f>MIN(CalcoliFV!$AN$7,CalcoliFV!$AO$7+MAX(0,180-AJ8024)+4)</f>
        <v>110</v>
      </c>
    </row>
    <row r="8025" spans="35:37" x14ac:dyDescent="0.3">
      <c r="AI8025" s="32">
        <f t="shared" si="163"/>
        <v>45626.249999980544</v>
      </c>
      <c r="AJ8025" s="33">
        <v>104.01</v>
      </c>
      <c r="AK8025" s="33">
        <f>MIN(CalcoliFV!$AN$7,CalcoliFV!$AO$7+MAX(0,180-AJ8025)+4)</f>
        <v>110</v>
      </c>
    </row>
    <row r="8026" spans="35:37" x14ac:dyDescent="0.3">
      <c r="AI8026" s="32">
        <f t="shared" si="163"/>
        <v>45626.291666647208</v>
      </c>
      <c r="AJ8026" s="33">
        <v>113.1</v>
      </c>
      <c r="AK8026" s="33">
        <f>MIN(CalcoliFV!$AN$7,CalcoliFV!$AO$7+MAX(0,180-AJ8026)+4)</f>
        <v>110</v>
      </c>
    </row>
    <row r="8027" spans="35:37" x14ac:dyDescent="0.3">
      <c r="AI8027" s="32">
        <f t="shared" si="163"/>
        <v>45626.333333313873</v>
      </c>
      <c r="AJ8027" s="33">
        <v>136</v>
      </c>
      <c r="AK8027" s="33">
        <f>MIN(CalcoliFV!$AN$7,CalcoliFV!$AO$7+MAX(0,180-AJ8027)+4)</f>
        <v>110</v>
      </c>
    </row>
    <row r="8028" spans="35:37" x14ac:dyDescent="0.3">
      <c r="AI8028" s="32">
        <f t="shared" si="163"/>
        <v>45626.374999980537</v>
      </c>
      <c r="AJ8028" s="33">
        <v>143.35</v>
      </c>
      <c r="AK8028" s="33">
        <f>MIN(CalcoliFV!$AN$7,CalcoliFV!$AO$7+MAX(0,180-AJ8028)+4)</f>
        <v>110</v>
      </c>
    </row>
    <row r="8029" spans="35:37" x14ac:dyDescent="0.3">
      <c r="AI8029" s="32">
        <f t="shared" si="163"/>
        <v>45626.416666647201</v>
      </c>
      <c r="AJ8029" s="33">
        <v>144.69</v>
      </c>
      <c r="AK8029" s="33">
        <f>MIN(CalcoliFV!$AN$7,CalcoliFV!$AO$7+MAX(0,180-AJ8029)+4)</f>
        <v>109.31</v>
      </c>
    </row>
    <row r="8030" spans="35:37" x14ac:dyDescent="0.3">
      <c r="AI8030" s="32">
        <f t="shared" si="163"/>
        <v>45626.458333313865</v>
      </c>
      <c r="AJ8030" s="33">
        <v>120.12</v>
      </c>
      <c r="AK8030" s="33">
        <f>MIN(CalcoliFV!$AN$7,CalcoliFV!$AO$7+MAX(0,180-AJ8030)+4)</f>
        <v>110</v>
      </c>
    </row>
    <row r="8031" spans="35:37" x14ac:dyDescent="0.3">
      <c r="AI8031" s="32">
        <f t="shared" si="163"/>
        <v>45626.49999998053</v>
      </c>
      <c r="AJ8031" s="33">
        <v>109.3</v>
      </c>
      <c r="AK8031" s="33">
        <f>MIN(CalcoliFV!$AN$7,CalcoliFV!$AO$7+MAX(0,180-AJ8031)+4)</f>
        <v>110</v>
      </c>
    </row>
    <row r="8032" spans="35:37" x14ac:dyDescent="0.3">
      <c r="AI8032" s="32">
        <f t="shared" si="163"/>
        <v>45626.541666647194</v>
      </c>
      <c r="AJ8032" s="33">
        <v>105.65938</v>
      </c>
      <c r="AK8032" s="33">
        <f>MIN(CalcoliFV!$AN$7,CalcoliFV!$AO$7+MAX(0,180-AJ8032)+4)</f>
        <v>110</v>
      </c>
    </row>
    <row r="8033" spans="35:37" x14ac:dyDescent="0.3">
      <c r="AI8033" s="32">
        <f t="shared" si="163"/>
        <v>45626.583333313858</v>
      </c>
      <c r="AJ8033" s="33">
        <v>107.83206</v>
      </c>
      <c r="AK8033" s="33">
        <f>MIN(CalcoliFV!$AN$7,CalcoliFV!$AO$7+MAX(0,180-AJ8033)+4)</f>
        <v>110</v>
      </c>
    </row>
    <row r="8034" spans="35:37" x14ac:dyDescent="0.3">
      <c r="AI8034" s="32">
        <f t="shared" si="163"/>
        <v>45626.624999980522</v>
      </c>
      <c r="AJ8034" s="33">
        <v>112.46</v>
      </c>
      <c r="AK8034" s="33">
        <f>MIN(CalcoliFV!$AN$7,CalcoliFV!$AO$7+MAX(0,180-AJ8034)+4)</f>
        <v>110</v>
      </c>
    </row>
    <row r="8035" spans="35:37" x14ac:dyDescent="0.3">
      <c r="AI8035" s="32">
        <f t="shared" si="163"/>
        <v>45626.666666647187</v>
      </c>
      <c r="AJ8035" s="33">
        <v>130.43158</v>
      </c>
      <c r="AK8035" s="33">
        <f>MIN(CalcoliFV!$AN$7,CalcoliFV!$AO$7+MAX(0,180-AJ8035)+4)</f>
        <v>110</v>
      </c>
    </row>
    <row r="8036" spans="35:37" x14ac:dyDescent="0.3">
      <c r="AI8036" s="32">
        <f t="shared" si="163"/>
        <v>45626.708333313851</v>
      </c>
      <c r="AJ8036" s="33">
        <v>144.69</v>
      </c>
      <c r="AK8036" s="33">
        <f>MIN(CalcoliFV!$AN$7,CalcoliFV!$AO$7+MAX(0,180-AJ8036)+4)</f>
        <v>109.31</v>
      </c>
    </row>
    <row r="8037" spans="35:37" x14ac:dyDescent="0.3">
      <c r="AI8037" s="32">
        <f t="shared" si="163"/>
        <v>45626.749999980515</v>
      </c>
      <c r="AJ8037" s="33">
        <v>148.19</v>
      </c>
      <c r="AK8037" s="33">
        <f>MIN(CalcoliFV!$AN$7,CalcoliFV!$AO$7+MAX(0,180-AJ8037)+4)</f>
        <v>105.81</v>
      </c>
    </row>
    <row r="8038" spans="35:37" x14ac:dyDescent="0.3">
      <c r="AI8038" s="32">
        <f t="shared" si="163"/>
        <v>45626.791666647179</v>
      </c>
      <c r="AJ8038" s="33">
        <v>144.22999999999999</v>
      </c>
      <c r="AK8038" s="33">
        <f>MIN(CalcoliFV!$AN$7,CalcoliFV!$AO$7+MAX(0,180-AJ8038)+4)</f>
        <v>109.77000000000001</v>
      </c>
    </row>
    <row r="8039" spans="35:37" x14ac:dyDescent="0.3">
      <c r="AI8039" s="32">
        <f t="shared" si="163"/>
        <v>45626.833333313843</v>
      </c>
      <c r="AJ8039" s="33">
        <v>144</v>
      </c>
      <c r="AK8039" s="33">
        <f>MIN(CalcoliFV!$AN$7,CalcoliFV!$AO$7+MAX(0,180-AJ8039)+4)</f>
        <v>110</v>
      </c>
    </row>
    <row r="8040" spans="35:37" x14ac:dyDescent="0.3">
      <c r="AI8040" s="32">
        <f t="shared" si="163"/>
        <v>45626.874999980508</v>
      </c>
      <c r="AJ8040" s="33">
        <v>130</v>
      </c>
      <c r="AK8040" s="33">
        <f>MIN(CalcoliFV!$AN$7,CalcoliFV!$AO$7+MAX(0,180-AJ8040)+4)</f>
        <v>110</v>
      </c>
    </row>
    <row r="8041" spans="35:37" x14ac:dyDescent="0.3">
      <c r="AI8041" s="32">
        <f t="shared" si="163"/>
        <v>45626.916666647172</v>
      </c>
      <c r="AJ8041" s="33">
        <v>120.63</v>
      </c>
      <c r="AK8041" s="33">
        <f>MIN(CalcoliFV!$AN$7,CalcoliFV!$AO$7+MAX(0,180-AJ8041)+4)</f>
        <v>110</v>
      </c>
    </row>
    <row r="8042" spans="35:37" x14ac:dyDescent="0.3">
      <c r="AI8042" s="32">
        <f t="shared" si="163"/>
        <v>45626.958333313836</v>
      </c>
      <c r="AJ8042" s="33">
        <v>114.78</v>
      </c>
      <c r="AK8042" s="33">
        <f>MIN(CalcoliFV!$AN$7,CalcoliFV!$AO$7+MAX(0,180-AJ8042)+4)</f>
        <v>110</v>
      </c>
    </row>
    <row r="8043" spans="35:37" x14ac:dyDescent="0.3">
      <c r="AI8043" s="32">
        <f t="shared" si="163"/>
        <v>45626.9999999805</v>
      </c>
      <c r="AJ8043" s="33">
        <v>106.67169</v>
      </c>
      <c r="AK8043" s="33">
        <f>MIN(CalcoliFV!$AN$7,CalcoliFV!$AO$7+MAX(0,180-AJ8043)+4)</f>
        <v>110</v>
      </c>
    </row>
    <row r="8044" spans="35:37" x14ac:dyDescent="0.3">
      <c r="AI8044" s="32">
        <f t="shared" si="163"/>
        <v>45627.041666647165</v>
      </c>
      <c r="AJ8044" s="33">
        <v>125.57</v>
      </c>
      <c r="AK8044" s="33">
        <f>MIN(CalcoliFV!$AN$7,CalcoliFV!$AO$7+MAX(0,180-AJ8044)+4)</f>
        <v>110</v>
      </c>
    </row>
    <row r="8045" spans="35:37" x14ac:dyDescent="0.3">
      <c r="AI8045" s="32">
        <f t="shared" si="163"/>
        <v>45627.083333313829</v>
      </c>
      <c r="AJ8045" s="33">
        <v>110.96</v>
      </c>
      <c r="AK8045" s="33">
        <f>MIN(CalcoliFV!$AN$7,CalcoliFV!$AO$7+MAX(0,180-AJ8045)+4)</f>
        <v>110</v>
      </c>
    </row>
    <row r="8046" spans="35:37" x14ac:dyDescent="0.3">
      <c r="AI8046" s="32">
        <f t="shared" si="163"/>
        <v>45627.124999980493</v>
      </c>
      <c r="AJ8046" s="33">
        <v>96.3</v>
      </c>
      <c r="AK8046" s="33">
        <f>MIN(CalcoliFV!$AN$7,CalcoliFV!$AO$7+MAX(0,180-AJ8046)+4)</f>
        <v>110</v>
      </c>
    </row>
    <row r="8047" spans="35:37" x14ac:dyDescent="0.3">
      <c r="AI8047" s="32">
        <f t="shared" si="163"/>
        <v>45627.166666647157</v>
      </c>
      <c r="AJ8047" s="33">
        <v>85.7</v>
      </c>
      <c r="AK8047" s="33">
        <f>MIN(CalcoliFV!$AN$7,CalcoliFV!$AO$7+MAX(0,180-AJ8047)+4)</f>
        <v>110</v>
      </c>
    </row>
    <row r="8048" spans="35:37" x14ac:dyDescent="0.3">
      <c r="AI8048" s="32">
        <f t="shared" si="163"/>
        <v>45627.208333313822</v>
      </c>
      <c r="AJ8048" s="33">
        <v>85.09863</v>
      </c>
      <c r="AK8048" s="33">
        <f>MIN(CalcoliFV!$AN$7,CalcoliFV!$AO$7+MAX(0,180-AJ8048)+4)</f>
        <v>110</v>
      </c>
    </row>
    <row r="8049" spans="35:37" x14ac:dyDescent="0.3">
      <c r="AI8049" s="32">
        <f t="shared" si="163"/>
        <v>45627.249999980486</v>
      </c>
      <c r="AJ8049" s="33">
        <v>86.155320000000003</v>
      </c>
      <c r="AK8049" s="33">
        <f>MIN(CalcoliFV!$AN$7,CalcoliFV!$AO$7+MAX(0,180-AJ8049)+4)</f>
        <v>110</v>
      </c>
    </row>
    <row r="8050" spans="35:37" x14ac:dyDescent="0.3">
      <c r="AI8050" s="32">
        <f t="shared" si="163"/>
        <v>45627.29166664715</v>
      </c>
      <c r="AJ8050" s="33">
        <v>106.22</v>
      </c>
      <c r="AK8050" s="33">
        <f>MIN(CalcoliFV!$AN$7,CalcoliFV!$AO$7+MAX(0,180-AJ8050)+4)</f>
        <v>110</v>
      </c>
    </row>
    <row r="8051" spans="35:37" x14ac:dyDescent="0.3">
      <c r="AI8051" s="32">
        <f t="shared" si="163"/>
        <v>45627.333333313814</v>
      </c>
      <c r="AJ8051" s="33">
        <v>110.58</v>
      </c>
      <c r="AK8051" s="33">
        <f>MIN(CalcoliFV!$AN$7,CalcoliFV!$AO$7+MAX(0,180-AJ8051)+4)</f>
        <v>110</v>
      </c>
    </row>
    <row r="8052" spans="35:37" x14ac:dyDescent="0.3">
      <c r="AI8052" s="32">
        <f t="shared" si="163"/>
        <v>45627.374999980479</v>
      </c>
      <c r="AJ8052" s="33">
        <v>120.1</v>
      </c>
      <c r="AK8052" s="33">
        <f>MIN(CalcoliFV!$AN$7,CalcoliFV!$AO$7+MAX(0,180-AJ8052)+4)</f>
        <v>110</v>
      </c>
    </row>
    <row r="8053" spans="35:37" x14ac:dyDescent="0.3">
      <c r="AI8053" s="32">
        <f t="shared" si="163"/>
        <v>45627.416666647143</v>
      </c>
      <c r="AJ8053" s="33">
        <v>121.54</v>
      </c>
      <c r="AK8053" s="33">
        <f>MIN(CalcoliFV!$AN$7,CalcoliFV!$AO$7+MAX(0,180-AJ8053)+4)</f>
        <v>110</v>
      </c>
    </row>
    <row r="8054" spans="35:37" x14ac:dyDescent="0.3">
      <c r="AI8054" s="32">
        <f t="shared" si="163"/>
        <v>45627.458333313807</v>
      </c>
      <c r="AJ8054" s="33">
        <v>106.22</v>
      </c>
      <c r="AK8054" s="33">
        <f>MIN(CalcoliFV!$AN$7,CalcoliFV!$AO$7+MAX(0,180-AJ8054)+4)</f>
        <v>110</v>
      </c>
    </row>
    <row r="8055" spans="35:37" x14ac:dyDescent="0.3">
      <c r="AI8055" s="32">
        <f t="shared" si="163"/>
        <v>45627.499999980471</v>
      </c>
      <c r="AJ8055" s="33">
        <v>82.38</v>
      </c>
      <c r="AK8055" s="33">
        <f>MIN(CalcoliFV!$AN$7,CalcoliFV!$AO$7+MAX(0,180-AJ8055)+4)</f>
        <v>110</v>
      </c>
    </row>
    <row r="8056" spans="35:37" x14ac:dyDescent="0.3">
      <c r="AI8056" s="32">
        <f t="shared" si="163"/>
        <v>45627.541666647136</v>
      </c>
      <c r="AJ8056" s="33">
        <v>85.245800000000003</v>
      </c>
      <c r="AK8056" s="33">
        <f>MIN(CalcoliFV!$AN$7,CalcoliFV!$AO$7+MAX(0,180-AJ8056)+4)</f>
        <v>110</v>
      </c>
    </row>
    <row r="8057" spans="35:37" x14ac:dyDescent="0.3">
      <c r="AI8057" s="32">
        <f t="shared" si="163"/>
        <v>45627.5833333138</v>
      </c>
      <c r="AJ8057" s="33">
        <v>83.083160000000007</v>
      </c>
      <c r="AK8057" s="33">
        <f>MIN(CalcoliFV!$AN$7,CalcoliFV!$AO$7+MAX(0,180-AJ8057)+4)</f>
        <v>110</v>
      </c>
    </row>
    <row r="8058" spans="35:37" x14ac:dyDescent="0.3">
      <c r="AI8058" s="32">
        <f t="shared" si="163"/>
        <v>45627.624999980464</v>
      </c>
      <c r="AJ8058" s="33">
        <v>100</v>
      </c>
      <c r="AK8058" s="33">
        <f>MIN(CalcoliFV!$AN$7,CalcoliFV!$AO$7+MAX(0,180-AJ8058)+4)</f>
        <v>110</v>
      </c>
    </row>
    <row r="8059" spans="35:37" x14ac:dyDescent="0.3">
      <c r="AI8059" s="32">
        <f t="shared" si="163"/>
        <v>45627.666666647128</v>
      </c>
      <c r="AJ8059" s="33">
        <v>125.09</v>
      </c>
      <c r="AK8059" s="33">
        <f>MIN(CalcoliFV!$AN$7,CalcoliFV!$AO$7+MAX(0,180-AJ8059)+4)</f>
        <v>110</v>
      </c>
    </row>
    <row r="8060" spans="35:37" x14ac:dyDescent="0.3">
      <c r="AI8060" s="32">
        <f t="shared" si="163"/>
        <v>45627.708333313793</v>
      </c>
      <c r="AJ8060" s="33">
        <v>140</v>
      </c>
      <c r="AK8060" s="33">
        <f>MIN(CalcoliFV!$AN$7,CalcoliFV!$AO$7+MAX(0,180-AJ8060)+4)</f>
        <v>110</v>
      </c>
    </row>
    <row r="8061" spans="35:37" x14ac:dyDescent="0.3">
      <c r="AI8061" s="32">
        <f t="shared" si="163"/>
        <v>45627.749999980457</v>
      </c>
      <c r="AJ8061" s="33">
        <v>151.68</v>
      </c>
      <c r="AK8061" s="33">
        <f>MIN(CalcoliFV!$AN$7,CalcoliFV!$AO$7+MAX(0,180-AJ8061)+4)</f>
        <v>102.32</v>
      </c>
    </row>
    <row r="8062" spans="35:37" x14ac:dyDescent="0.3">
      <c r="AI8062" s="32">
        <f t="shared" si="163"/>
        <v>45627.791666647121</v>
      </c>
      <c r="AJ8062" s="33">
        <v>153.44</v>
      </c>
      <c r="AK8062" s="33">
        <f>MIN(CalcoliFV!$AN$7,CalcoliFV!$AO$7+MAX(0,180-AJ8062)+4)</f>
        <v>100.56</v>
      </c>
    </row>
    <row r="8063" spans="35:37" x14ac:dyDescent="0.3">
      <c r="AI8063" s="32">
        <f t="shared" si="163"/>
        <v>45627.833333313785</v>
      </c>
      <c r="AJ8063" s="33">
        <v>157.86000000000001</v>
      </c>
      <c r="AK8063" s="33">
        <f>MIN(CalcoliFV!$AN$7,CalcoliFV!$AO$7+MAX(0,180-AJ8063)+4)</f>
        <v>96.139999999999986</v>
      </c>
    </row>
    <row r="8064" spans="35:37" x14ac:dyDescent="0.3">
      <c r="AI8064" s="32">
        <f t="shared" si="163"/>
        <v>45627.87499998045</v>
      </c>
      <c r="AJ8064" s="33">
        <v>147.53</v>
      </c>
      <c r="AK8064" s="33">
        <f>MIN(CalcoliFV!$AN$7,CalcoliFV!$AO$7+MAX(0,180-AJ8064)+4)</f>
        <v>106.47</v>
      </c>
    </row>
    <row r="8065" spans="35:37" x14ac:dyDescent="0.3">
      <c r="AI8065" s="32">
        <f t="shared" si="163"/>
        <v>45627.916666647114</v>
      </c>
      <c r="AJ8065" s="33">
        <v>138.86000000000001</v>
      </c>
      <c r="AK8065" s="33">
        <f>MIN(CalcoliFV!$AN$7,CalcoliFV!$AO$7+MAX(0,180-AJ8065)+4)</f>
        <v>110</v>
      </c>
    </row>
    <row r="8066" spans="35:37" x14ac:dyDescent="0.3">
      <c r="AI8066" s="32">
        <f t="shared" si="163"/>
        <v>45627.958333313778</v>
      </c>
      <c r="AJ8066" s="33">
        <v>128.54</v>
      </c>
      <c r="AK8066" s="33">
        <f>MIN(CalcoliFV!$AN$7,CalcoliFV!$AO$7+MAX(0,180-AJ8066)+4)</f>
        <v>110</v>
      </c>
    </row>
    <row r="8067" spans="35:37" x14ac:dyDescent="0.3">
      <c r="AI8067" s="32">
        <f t="shared" si="163"/>
        <v>45627.999999980442</v>
      </c>
      <c r="AJ8067" s="33">
        <v>119.5</v>
      </c>
      <c r="AK8067" s="33">
        <f>MIN(CalcoliFV!$AN$7,CalcoliFV!$AO$7+MAX(0,180-AJ8067)+4)</f>
        <v>110</v>
      </c>
    </row>
    <row r="8068" spans="35:37" x14ac:dyDescent="0.3">
      <c r="AI8068" s="32">
        <f t="shared" si="163"/>
        <v>45628.041666647106</v>
      </c>
      <c r="AJ8068" s="33">
        <v>104.72</v>
      </c>
      <c r="AK8068" s="33">
        <f>MIN(CalcoliFV!$AN$7,CalcoliFV!$AO$7+MAX(0,180-AJ8068)+4)</f>
        <v>110</v>
      </c>
    </row>
    <row r="8069" spans="35:37" x14ac:dyDescent="0.3">
      <c r="AI8069" s="32">
        <f t="shared" ref="AI8069:AI8132" si="164">AI8068+1/24</f>
        <v>45628.083333313771</v>
      </c>
      <c r="AJ8069" s="33">
        <v>100.6</v>
      </c>
      <c r="AK8069" s="33">
        <f>MIN(CalcoliFV!$AN$7,CalcoliFV!$AO$7+MAX(0,180-AJ8069)+4)</f>
        <v>110</v>
      </c>
    </row>
    <row r="8070" spans="35:37" x14ac:dyDescent="0.3">
      <c r="AI8070" s="32">
        <f t="shared" si="164"/>
        <v>45628.124999980435</v>
      </c>
      <c r="AJ8070" s="33">
        <v>97</v>
      </c>
      <c r="AK8070" s="33">
        <f>MIN(CalcoliFV!$AN$7,CalcoliFV!$AO$7+MAX(0,180-AJ8070)+4)</f>
        <v>110</v>
      </c>
    </row>
    <row r="8071" spans="35:37" x14ac:dyDescent="0.3">
      <c r="AI8071" s="32">
        <f t="shared" si="164"/>
        <v>45628.166666647099</v>
      </c>
      <c r="AJ8071" s="33">
        <v>100</v>
      </c>
      <c r="AK8071" s="33">
        <f>MIN(CalcoliFV!$AN$7,CalcoliFV!$AO$7+MAX(0,180-AJ8071)+4)</f>
        <v>110</v>
      </c>
    </row>
    <row r="8072" spans="35:37" x14ac:dyDescent="0.3">
      <c r="AI8072" s="32">
        <f t="shared" si="164"/>
        <v>45628.208333313763</v>
      </c>
      <c r="AJ8072" s="33">
        <v>97.88</v>
      </c>
      <c r="AK8072" s="33">
        <f>MIN(CalcoliFV!$AN$7,CalcoliFV!$AO$7+MAX(0,180-AJ8072)+4)</f>
        <v>110</v>
      </c>
    </row>
    <row r="8073" spans="35:37" x14ac:dyDescent="0.3">
      <c r="AI8073" s="32">
        <f t="shared" si="164"/>
        <v>45628.249999980428</v>
      </c>
      <c r="AJ8073" s="33">
        <v>107.32325</v>
      </c>
      <c r="AK8073" s="33">
        <f>MIN(CalcoliFV!$AN$7,CalcoliFV!$AO$7+MAX(0,180-AJ8073)+4)</f>
        <v>110</v>
      </c>
    </row>
    <row r="8074" spans="35:37" x14ac:dyDescent="0.3">
      <c r="AI8074" s="32">
        <f t="shared" si="164"/>
        <v>45628.291666647092</v>
      </c>
      <c r="AJ8074" s="33">
        <v>132.43</v>
      </c>
      <c r="AK8074" s="33">
        <f>MIN(CalcoliFV!$AN$7,CalcoliFV!$AO$7+MAX(0,180-AJ8074)+4)</f>
        <v>110</v>
      </c>
    </row>
    <row r="8075" spans="35:37" x14ac:dyDescent="0.3">
      <c r="AI8075" s="32">
        <f t="shared" si="164"/>
        <v>45628.333333313756</v>
      </c>
      <c r="AJ8075" s="33">
        <v>153.94</v>
      </c>
      <c r="AK8075" s="33">
        <f>MIN(CalcoliFV!$AN$7,CalcoliFV!$AO$7+MAX(0,180-AJ8075)+4)</f>
        <v>100.06</v>
      </c>
    </row>
    <row r="8076" spans="35:37" x14ac:dyDescent="0.3">
      <c r="AI8076" s="32">
        <f t="shared" si="164"/>
        <v>45628.37499998042</v>
      </c>
      <c r="AJ8076" s="33">
        <v>160.13999999999999</v>
      </c>
      <c r="AK8076" s="33">
        <f>MIN(CalcoliFV!$AN$7,CalcoliFV!$AO$7+MAX(0,180-AJ8076)+4)</f>
        <v>93.860000000000014</v>
      </c>
    </row>
    <row r="8077" spans="35:37" x14ac:dyDescent="0.3">
      <c r="AI8077" s="32">
        <f t="shared" si="164"/>
        <v>45628.416666647085</v>
      </c>
      <c r="AJ8077" s="33">
        <v>150</v>
      </c>
      <c r="AK8077" s="33">
        <f>MIN(CalcoliFV!$AN$7,CalcoliFV!$AO$7+MAX(0,180-AJ8077)+4)</f>
        <v>104</v>
      </c>
    </row>
    <row r="8078" spans="35:37" x14ac:dyDescent="0.3">
      <c r="AI8078" s="32">
        <f t="shared" si="164"/>
        <v>45628.458333313749</v>
      </c>
      <c r="AJ8078" s="33">
        <v>136</v>
      </c>
      <c r="AK8078" s="33">
        <f>MIN(CalcoliFV!$AN$7,CalcoliFV!$AO$7+MAX(0,180-AJ8078)+4)</f>
        <v>110</v>
      </c>
    </row>
    <row r="8079" spans="35:37" x14ac:dyDescent="0.3">
      <c r="AI8079" s="32">
        <f t="shared" si="164"/>
        <v>45628.499999980413</v>
      </c>
      <c r="AJ8079" s="33">
        <v>132.38</v>
      </c>
      <c r="AK8079" s="33">
        <f>MIN(CalcoliFV!$AN$7,CalcoliFV!$AO$7+MAX(0,180-AJ8079)+4)</f>
        <v>110</v>
      </c>
    </row>
    <row r="8080" spans="35:37" x14ac:dyDescent="0.3">
      <c r="AI8080" s="32">
        <f t="shared" si="164"/>
        <v>45628.541666647077</v>
      </c>
      <c r="AJ8080" s="33">
        <v>126.07689999999999</v>
      </c>
      <c r="AK8080" s="33">
        <f>MIN(CalcoliFV!$AN$7,CalcoliFV!$AO$7+MAX(0,180-AJ8080)+4)</f>
        <v>110</v>
      </c>
    </row>
    <row r="8081" spans="35:37" x14ac:dyDescent="0.3">
      <c r="AI8081" s="32">
        <f t="shared" si="164"/>
        <v>45628.583333313742</v>
      </c>
      <c r="AJ8081" s="33">
        <v>130</v>
      </c>
      <c r="AK8081" s="33">
        <f>MIN(CalcoliFV!$AN$7,CalcoliFV!$AO$7+MAX(0,180-AJ8081)+4)</f>
        <v>110</v>
      </c>
    </row>
    <row r="8082" spans="35:37" x14ac:dyDescent="0.3">
      <c r="AI8082" s="32">
        <f t="shared" si="164"/>
        <v>45628.624999980406</v>
      </c>
      <c r="AJ8082" s="33">
        <v>146</v>
      </c>
      <c r="AK8082" s="33">
        <f>MIN(CalcoliFV!$AN$7,CalcoliFV!$AO$7+MAX(0,180-AJ8082)+4)</f>
        <v>108</v>
      </c>
    </row>
    <row r="8083" spans="35:37" x14ac:dyDescent="0.3">
      <c r="AI8083" s="32">
        <f t="shared" si="164"/>
        <v>45628.66666664707</v>
      </c>
      <c r="AJ8083" s="33">
        <v>163.05816999999999</v>
      </c>
      <c r="AK8083" s="33">
        <f>MIN(CalcoliFV!$AN$7,CalcoliFV!$AO$7+MAX(0,180-AJ8083)+4)</f>
        <v>90.94183000000001</v>
      </c>
    </row>
    <row r="8084" spans="35:37" x14ac:dyDescent="0.3">
      <c r="AI8084" s="32">
        <f t="shared" si="164"/>
        <v>45628.708333313734</v>
      </c>
      <c r="AJ8084" s="33">
        <v>172.91419999999999</v>
      </c>
      <c r="AK8084" s="33">
        <f>MIN(CalcoliFV!$AN$7,CalcoliFV!$AO$7+MAX(0,180-AJ8084)+4)</f>
        <v>81.085800000000006</v>
      </c>
    </row>
    <row r="8085" spans="35:37" x14ac:dyDescent="0.3">
      <c r="AI8085" s="32">
        <f t="shared" si="164"/>
        <v>45628.749999980399</v>
      </c>
      <c r="AJ8085" s="33">
        <v>175.31</v>
      </c>
      <c r="AK8085" s="33">
        <f>MIN(CalcoliFV!$AN$7,CalcoliFV!$AO$7+MAX(0,180-AJ8085)+4)</f>
        <v>78.69</v>
      </c>
    </row>
    <row r="8086" spans="35:37" x14ac:dyDescent="0.3">
      <c r="AI8086" s="32">
        <f t="shared" si="164"/>
        <v>45628.791666647063</v>
      </c>
      <c r="AJ8086" s="33">
        <v>175.31</v>
      </c>
      <c r="AK8086" s="33">
        <f>MIN(CalcoliFV!$AN$7,CalcoliFV!$AO$7+MAX(0,180-AJ8086)+4)</f>
        <v>78.69</v>
      </c>
    </row>
    <row r="8087" spans="35:37" x14ac:dyDescent="0.3">
      <c r="AI8087" s="32">
        <f t="shared" si="164"/>
        <v>45628.833333313727</v>
      </c>
      <c r="AJ8087" s="33">
        <v>172.82</v>
      </c>
      <c r="AK8087" s="33">
        <f>MIN(CalcoliFV!$AN$7,CalcoliFV!$AO$7+MAX(0,180-AJ8087)+4)</f>
        <v>81.180000000000007</v>
      </c>
    </row>
    <row r="8088" spans="35:37" x14ac:dyDescent="0.3">
      <c r="AI8088" s="32">
        <f t="shared" si="164"/>
        <v>45628.874999980391</v>
      </c>
      <c r="AJ8088" s="33">
        <v>160.13999999999999</v>
      </c>
      <c r="AK8088" s="33">
        <f>MIN(CalcoliFV!$AN$7,CalcoliFV!$AO$7+MAX(0,180-AJ8088)+4)</f>
        <v>93.860000000000014</v>
      </c>
    </row>
    <row r="8089" spans="35:37" x14ac:dyDescent="0.3">
      <c r="AI8089" s="32">
        <f t="shared" si="164"/>
        <v>45628.916666647056</v>
      </c>
      <c r="AJ8089" s="33">
        <v>145</v>
      </c>
      <c r="AK8089" s="33">
        <f>MIN(CalcoliFV!$AN$7,CalcoliFV!$AO$7+MAX(0,180-AJ8089)+4)</f>
        <v>109</v>
      </c>
    </row>
    <row r="8090" spans="35:37" x14ac:dyDescent="0.3">
      <c r="AI8090" s="32">
        <f t="shared" si="164"/>
        <v>45628.95833331372</v>
      </c>
      <c r="AJ8090" s="33">
        <v>140</v>
      </c>
      <c r="AK8090" s="33">
        <f>MIN(CalcoliFV!$AN$7,CalcoliFV!$AO$7+MAX(0,180-AJ8090)+4)</f>
        <v>110</v>
      </c>
    </row>
    <row r="8091" spans="35:37" x14ac:dyDescent="0.3">
      <c r="AI8091" s="32">
        <f t="shared" si="164"/>
        <v>45628.999999980384</v>
      </c>
      <c r="AJ8091" s="33">
        <v>134.84</v>
      </c>
      <c r="AK8091" s="33">
        <f>MIN(CalcoliFV!$AN$7,CalcoliFV!$AO$7+MAX(0,180-AJ8091)+4)</f>
        <v>110</v>
      </c>
    </row>
    <row r="8092" spans="35:37" x14ac:dyDescent="0.3">
      <c r="AI8092" s="32">
        <f t="shared" si="164"/>
        <v>45629.041666647048</v>
      </c>
      <c r="AJ8092" s="33">
        <v>129.94</v>
      </c>
      <c r="AK8092" s="33">
        <f>MIN(CalcoliFV!$AN$7,CalcoliFV!$AO$7+MAX(0,180-AJ8092)+4)</f>
        <v>110</v>
      </c>
    </row>
    <row r="8093" spans="35:37" x14ac:dyDescent="0.3">
      <c r="AI8093" s="32">
        <f t="shared" si="164"/>
        <v>45629.083333313713</v>
      </c>
      <c r="AJ8093" s="33">
        <v>125.6</v>
      </c>
      <c r="AK8093" s="33">
        <f>MIN(CalcoliFV!$AN$7,CalcoliFV!$AO$7+MAX(0,180-AJ8093)+4)</f>
        <v>110</v>
      </c>
    </row>
    <row r="8094" spans="35:37" x14ac:dyDescent="0.3">
      <c r="AI8094" s="32">
        <f t="shared" si="164"/>
        <v>45629.124999980377</v>
      </c>
      <c r="AJ8094" s="33">
        <v>121</v>
      </c>
      <c r="AK8094" s="33">
        <f>MIN(CalcoliFV!$AN$7,CalcoliFV!$AO$7+MAX(0,180-AJ8094)+4)</f>
        <v>110</v>
      </c>
    </row>
    <row r="8095" spans="35:37" x14ac:dyDescent="0.3">
      <c r="AI8095" s="32">
        <f t="shared" si="164"/>
        <v>45629.166666647041</v>
      </c>
      <c r="AJ8095" s="33">
        <v>123.66</v>
      </c>
      <c r="AK8095" s="33">
        <f>MIN(CalcoliFV!$AN$7,CalcoliFV!$AO$7+MAX(0,180-AJ8095)+4)</f>
        <v>110</v>
      </c>
    </row>
    <row r="8096" spans="35:37" x14ac:dyDescent="0.3">
      <c r="AI8096" s="32">
        <f t="shared" si="164"/>
        <v>45629.208333313705</v>
      </c>
      <c r="AJ8096" s="33">
        <v>123.17</v>
      </c>
      <c r="AK8096" s="33">
        <f>MIN(CalcoliFV!$AN$7,CalcoliFV!$AO$7+MAX(0,180-AJ8096)+4)</f>
        <v>110</v>
      </c>
    </row>
    <row r="8097" spans="35:37" x14ac:dyDescent="0.3">
      <c r="AI8097" s="32">
        <f t="shared" si="164"/>
        <v>45629.249999980369</v>
      </c>
      <c r="AJ8097" s="33">
        <v>124.04</v>
      </c>
      <c r="AK8097" s="33">
        <f>MIN(CalcoliFV!$AN$7,CalcoliFV!$AO$7+MAX(0,180-AJ8097)+4)</f>
        <v>110</v>
      </c>
    </row>
    <row r="8098" spans="35:37" x14ac:dyDescent="0.3">
      <c r="AI8098" s="32">
        <f t="shared" si="164"/>
        <v>45629.291666647034</v>
      </c>
      <c r="AJ8098" s="33">
        <v>146.89306999999999</v>
      </c>
      <c r="AK8098" s="33">
        <f>MIN(CalcoliFV!$AN$7,CalcoliFV!$AO$7+MAX(0,180-AJ8098)+4)</f>
        <v>107.10693000000001</v>
      </c>
    </row>
    <row r="8099" spans="35:37" x14ac:dyDescent="0.3">
      <c r="AI8099" s="32">
        <f t="shared" si="164"/>
        <v>45629.333333313698</v>
      </c>
      <c r="AJ8099" s="33">
        <v>170</v>
      </c>
      <c r="AK8099" s="33">
        <f>MIN(CalcoliFV!$AN$7,CalcoliFV!$AO$7+MAX(0,180-AJ8099)+4)</f>
        <v>84</v>
      </c>
    </row>
    <row r="8100" spans="35:37" x14ac:dyDescent="0.3">
      <c r="AI8100" s="32">
        <f t="shared" si="164"/>
        <v>45629.374999980362</v>
      </c>
      <c r="AJ8100" s="33">
        <v>192.11330000000001</v>
      </c>
      <c r="AK8100" s="33">
        <f>MIN(CalcoliFV!$AN$7,CalcoliFV!$AO$7+MAX(0,180-AJ8100)+4)</f>
        <v>74</v>
      </c>
    </row>
    <row r="8101" spans="35:37" x14ac:dyDescent="0.3">
      <c r="AI8101" s="32">
        <f t="shared" si="164"/>
        <v>45629.416666647026</v>
      </c>
      <c r="AJ8101" s="33">
        <v>188.36</v>
      </c>
      <c r="AK8101" s="33">
        <f>MIN(CalcoliFV!$AN$7,CalcoliFV!$AO$7+MAX(0,180-AJ8101)+4)</f>
        <v>74</v>
      </c>
    </row>
    <row r="8102" spans="35:37" x14ac:dyDescent="0.3">
      <c r="AI8102" s="32">
        <f t="shared" si="164"/>
        <v>45629.458333313691</v>
      </c>
      <c r="AJ8102" s="33">
        <v>168.87</v>
      </c>
      <c r="AK8102" s="33">
        <f>MIN(CalcoliFV!$AN$7,CalcoliFV!$AO$7+MAX(0,180-AJ8102)+4)</f>
        <v>85.13</v>
      </c>
    </row>
    <row r="8103" spans="35:37" x14ac:dyDescent="0.3">
      <c r="AI8103" s="32">
        <f t="shared" si="164"/>
        <v>45629.499999980355</v>
      </c>
      <c r="AJ8103" s="33">
        <v>162.38</v>
      </c>
      <c r="AK8103" s="33">
        <f>MIN(CalcoliFV!$AN$7,CalcoliFV!$AO$7+MAX(0,180-AJ8103)+4)</f>
        <v>91.62</v>
      </c>
    </row>
    <row r="8104" spans="35:37" x14ac:dyDescent="0.3">
      <c r="AI8104" s="32">
        <f t="shared" si="164"/>
        <v>45629.541666647019</v>
      </c>
      <c r="AJ8104" s="33">
        <v>154.06</v>
      </c>
      <c r="AK8104" s="33">
        <f>MIN(CalcoliFV!$AN$7,CalcoliFV!$AO$7+MAX(0,180-AJ8104)+4)</f>
        <v>99.94</v>
      </c>
    </row>
    <row r="8105" spans="35:37" x14ac:dyDescent="0.3">
      <c r="AI8105" s="32">
        <f t="shared" si="164"/>
        <v>45629.583333313683</v>
      </c>
      <c r="AJ8105" s="33">
        <v>158.58000000000001</v>
      </c>
      <c r="AK8105" s="33">
        <f>MIN(CalcoliFV!$AN$7,CalcoliFV!$AO$7+MAX(0,180-AJ8105)+4)</f>
        <v>95.419999999999987</v>
      </c>
    </row>
    <row r="8106" spans="35:37" x14ac:dyDescent="0.3">
      <c r="AI8106" s="32">
        <f t="shared" si="164"/>
        <v>45629.624999980348</v>
      </c>
      <c r="AJ8106" s="33">
        <v>175.82</v>
      </c>
      <c r="AK8106" s="33">
        <f>MIN(CalcoliFV!$AN$7,CalcoliFV!$AO$7+MAX(0,180-AJ8106)+4)</f>
        <v>78.180000000000007</v>
      </c>
    </row>
    <row r="8107" spans="35:37" x14ac:dyDescent="0.3">
      <c r="AI8107" s="32">
        <f t="shared" si="164"/>
        <v>45629.666666647012</v>
      </c>
      <c r="AJ8107" s="33">
        <v>188.36</v>
      </c>
      <c r="AK8107" s="33">
        <f>MIN(CalcoliFV!$AN$7,CalcoliFV!$AO$7+MAX(0,180-AJ8107)+4)</f>
        <v>74</v>
      </c>
    </row>
    <row r="8108" spans="35:37" x14ac:dyDescent="0.3">
      <c r="AI8108" s="32">
        <f t="shared" si="164"/>
        <v>45629.708333313676</v>
      </c>
      <c r="AJ8108" s="33">
        <v>195.22</v>
      </c>
      <c r="AK8108" s="33">
        <f>MIN(CalcoliFV!$AN$7,CalcoliFV!$AO$7+MAX(0,180-AJ8108)+4)</f>
        <v>74</v>
      </c>
    </row>
    <row r="8109" spans="35:37" x14ac:dyDescent="0.3">
      <c r="AI8109" s="32">
        <f t="shared" si="164"/>
        <v>45629.74999998034</v>
      </c>
      <c r="AJ8109" s="33">
        <v>203.23703</v>
      </c>
      <c r="AK8109" s="33">
        <f>MIN(CalcoliFV!$AN$7,CalcoliFV!$AO$7+MAX(0,180-AJ8109)+4)</f>
        <v>74</v>
      </c>
    </row>
    <row r="8110" spans="35:37" x14ac:dyDescent="0.3">
      <c r="AI8110" s="32">
        <f t="shared" si="164"/>
        <v>45629.791666647005</v>
      </c>
      <c r="AJ8110" s="33">
        <v>197.87911</v>
      </c>
      <c r="AK8110" s="33">
        <f>MIN(CalcoliFV!$AN$7,CalcoliFV!$AO$7+MAX(0,180-AJ8110)+4)</f>
        <v>74</v>
      </c>
    </row>
    <row r="8111" spans="35:37" x14ac:dyDescent="0.3">
      <c r="AI8111" s="32">
        <f t="shared" si="164"/>
        <v>45629.833333313669</v>
      </c>
      <c r="AJ8111" s="33">
        <v>189.83439999999999</v>
      </c>
      <c r="AK8111" s="33">
        <f>MIN(CalcoliFV!$AN$7,CalcoliFV!$AO$7+MAX(0,180-AJ8111)+4)</f>
        <v>74</v>
      </c>
    </row>
    <row r="8112" spans="35:37" x14ac:dyDescent="0.3">
      <c r="AI8112" s="32">
        <f t="shared" si="164"/>
        <v>45629.874999980333</v>
      </c>
      <c r="AJ8112" s="33">
        <v>171.91</v>
      </c>
      <c r="AK8112" s="33">
        <f>MIN(CalcoliFV!$AN$7,CalcoliFV!$AO$7+MAX(0,180-AJ8112)+4)</f>
        <v>82.09</v>
      </c>
    </row>
    <row r="8113" spans="35:37" x14ac:dyDescent="0.3">
      <c r="AI8113" s="32">
        <f t="shared" si="164"/>
        <v>45629.916666646997</v>
      </c>
      <c r="AJ8113" s="33">
        <v>154.13999999999999</v>
      </c>
      <c r="AK8113" s="33">
        <f>MIN(CalcoliFV!$AN$7,CalcoliFV!$AO$7+MAX(0,180-AJ8113)+4)</f>
        <v>99.860000000000014</v>
      </c>
    </row>
    <row r="8114" spans="35:37" x14ac:dyDescent="0.3">
      <c r="AI8114" s="32">
        <f t="shared" si="164"/>
        <v>45629.958333313662</v>
      </c>
      <c r="AJ8114" s="33">
        <v>143</v>
      </c>
      <c r="AK8114" s="33">
        <f>MIN(CalcoliFV!$AN$7,CalcoliFV!$AO$7+MAX(0,180-AJ8114)+4)</f>
        <v>110</v>
      </c>
    </row>
    <row r="8115" spans="35:37" x14ac:dyDescent="0.3">
      <c r="AI8115" s="32">
        <f t="shared" si="164"/>
        <v>45629.999999980326</v>
      </c>
      <c r="AJ8115" s="33">
        <v>135.16</v>
      </c>
      <c r="AK8115" s="33">
        <f>MIN(CalcoliFV!$AN$7,CalcoliFV!$AO$7+MAX(0,180-AJ8115)+4)</f>
        <v>110</v>
      </c>
    </row>
    <row r="8116" spans="35:37" x14ac:dyDescent="0.3">
      <c r="AI8116" s="32">
        <f t="shared" si="164"/>
        <v>45630.04166664699</v>
      </c>
      <c r="AJ8116" s="33">
        <v>135.08000000000001</v>
      </c>
      <c r="AK8116" s="33">
        <f>MIN(CalcoliFV!$AN$7,CalcoliFV!$AO$7+MAX(0,180-AJ8116)+4)</f>
        <v>110</v>
      </c>
    </row>
    <row r="8117" spans="35:37" x14ac:dyDescent="0.3">
      <c r="AI8117" s="32">
        <f t="shared" si="164"/>
        <v>45630.083333313654</v>
      </c>
      <c r="AJ8117" s="33">
        <v>129.4</v>
      </c>
      <c r="AK8117" s="33">
        <f>MIN(CalcoliFV!$AN$7,CalcoliFV!$AO$7+MAX(0,180-AJ8117)+4)</f>
        <v>110</v>
      </c>
    </row>
    <row r="8118" spans="35:37" x14ac:dyDescent="0.3">
      <c r="AI8118" s="32">
        <f t="shared" si="164"/>
        <v>45630.124999980319</v>
      </c>
      <c r="AJ8118" s="33">
        <v>130</v>
      </c>
      <c r="AK8118" s="33">
        <f>MIN(CalcoliFV!$AN$7,CalcoliFV!$AO$7+MAX(0,180-AJ8118)+4)</f>
        <v>110</v>
      </c>
    </row>
    <row r="8119" spans="35:37" x14ac:dyDescent="0.3">
      <c r="AI8119" s="32">
        <f t="shared" si="164"/>
        <v>45630.166666646983</v>
      </c>
      <c r="AJ8119" s="33">
        <v>123.5</v>
      </c>
      <c r="AK8119" s="33">
        <f>MIN(CalcoliFV!$AN$7,CalcoliFV!$AO$7+MAX(0,180-AJ8119)+4)</f>
        <v>110</v>
      </c>
    </row>
    <row r="8120" spans="35:37" x14ac:dyDescent="0.3">
      <c r="AI8120" s="32">
        <f t="shared" si="164"/>
        <v>45630.208333313647</v>
      </c>
      <c r="AJ8120" s="33">
        <v>123.02</v>
      </c>
      <c r="AK8120" s="33">
        <f>MIN(CalcoliFV!$AN$7,CalcoliFV!$AO$7+MAX(0,180-AJ8120)+4)</f>
        <v>110</v>
      </c>
    </row>
    <row r="8121" spans="35:37" x14ac:dyDescent="0.3">
      <c r="AI8121" s="32">
        <f t="shared" si="164"/>
        <v>45630.249999980311</v>
      </c>
      <c r="AJ8121" s="33">
        <v>134.12</v>
      </c>
      <c r="AK8121" s="33">
        <f>MIN(CalcoliFV!$AN$7,CalcoliFV!$AO$7+MAX(0,180-AJ8121)+4)</f>
        <v>110</v>
      </c>
    </row>
    <row r="8122" spans="35:37" x14ac:dyDescent="0.3">
      <c r="AI8122" s="32">
        <f t="shared" si="164"/>
        <v>45630.291666646976</v>
      </c>
      <c r="AJ8122" s="33">
        <v>148.6</v>
      </c>
      <c r="AK8122" s="33">
        <f>MIN(CalcoliFV!$AN$7,CalcoliFV!$AO$7+MAX(0,180-AJ8122)+4)</f>
        <v>105.4</v>
      </c>
    </row>
    <row r="8123" spans="35:37" x14ac:dyDescent="0.3">
      <c r="AI8123" s="32">
        <f t="shared" si="164"/>
        <v>45630.33333331364</v>
      </c>
      <c r="AJ8123" s="33">
        <v>194.02</v>
      </c>
      <c r="AK8123" s="33">
        <f>MIN(CalcoliFV!$AN$7,CalcoliFV!$AO$7+MAX(0,180-AJ8123)+4)</f>
        <v>74</v>
      </c>
    </row>
    <row r="8124" spans="35:37" x14ac:dyDescent="0.3">
      <c r="AI8124" s="32">
        <f t="shared" si="164"/>
        <v>45630.374999980304</v>
      </c>
      <c r="AJ8124" s="33">
        <v>203.75</v>
      </c>
      <c r="AK8124" s="33">
        <f>MIN(CalcoliFV!$AN$7,CalcoliFV!$AO$7+MAX(0,180-AJ8124)+4)</f>
        <v>74</v>
      </c>
    </row>
    <row r="8125" spans="35:37" x14ac:dyDescent="0.3">
      <c r="AI8125" s="32">
        <f t="shared" si="164"/>
        <v>45630.416666646968</v>
      </c>
      <c r="AJ8125" s="33">
        <v>215</v>
      </c>
      <c r="AK8125" s="33">
        <f>MIN(CalcoliFV!$AN$7,CalcoliFV!$AO$7+MAX(0,180-AJ8125)+4)</f>
        <v>74</v>
      </c>
    </row>
    <row r="8126" spans="35:37" x14ac:dyDescent="0.3">
      <c r="AI8126" s="32">
        <f t="shared" si="164"/>
        <v>45630.458333313632</v>
      </c>
      <c r="AJ8126" s="33">
        <v>188.5</v>
      </c>
      <c r="AK8126" s="33">
        <f>MIN(CalcoliFV!$AN$7,CalcoliFV!$AO$7+MAX(0,180-AJ8126)+4)</f>
        <v>74</v>
      </c>
    </row>
    <row r="8127" spans="35:37" x14ac:dyDescent="0.3">
      <c r="AI8127" s="32">
        <f t="shared" si="164"/>
        <v>45630.499999980297</v>
      </c>
      <c r="AJ8127" s="33">
        <v>172.23</v>
      </c>
      <c r="AK8127" s="33">
        <f>MIN(CalcoliFV!$AN$7,CalcoliFV!$AO$7+MAX(0,180-AJ8127)+4)</f>
        <v>81.77000000000001</v>
      </c>
    </row>
    <row r="8128" spans="35:37" x14ac:dyDescent="0.3">
      <c r="AI8128" s="32">
        <f t="shared" si="164"/>
        <v>45630.541666646961</v>
      </c>
      <c r="AJ8128" s="33">
        <v>155</v>
      </c>
      <c r="AK8128" s="33">
        <f>MIN(CalcoliFV!$AN$7,CalcoliFV!$AO$7+MAX(0,180-AJ8128)+4)</f>
        <v>99</v>
      </c>
    </row>
    <row r="8129" spans="35:37" x14ac:dyDescent="0.3">
      <c r="AI8129" s="32">
        <f t="shared" si="164"/>
        <v>45630.583333313625</v>
      </c>
      <c r="AJ8129" s="33">
        <v>160.87</v>
      </c>
      <c r="AK8129" s="33">
        <f>MIN(CalcoliFV!$AN$7,CalcoliFV!$AO$7+MAX(0,180-AJ8129)+4)</f>
        <v>93.13</v>
      </c>
    </row>
    <row r="8130" spans="35:37" x14ac:dyDescent="0.3">
      <c r="AI8130" s="32">
        <f t="shared" si="164"/>
        <v>45630.624999980289</v>
      </c>
      <c r="AJ8130" s="33">
        <v>176.78</v>
      </c>
      <c r="AK8130" s="33">
        <f>MIN(CalcoliFV!$AN$7,CalcoliFV!$AO$7+MAX(0,180-AJ8130)+4)</f>
        <v>77.22</v>
      </c>
    </row>
    <row r="8131" spans="35:37" x14ac:dyDescent="0.3">
      <c r="AI8131" s="32">
        <f t="shared" si="164"/>
        <v>45630.666666646954</v>
      </c>
      <c r="AJ8131" s="33">
        <v>200</v>
      </c>
      <c r="AK8131" s="33">
        <f>MIN(CalcoliFV!$AN$7,CalcoliFV!$AO$7+MAX(0,180-AJ8131)+4)</f>
        <v>74</v>
      </c>
    </row>
    <row r="8132" spans="35:37" x14ac:dyDescent="0.3">
      <c r="AI8132" s="32">
        <f t="shared" si="164"/>
        <v>45630.708333313618</v>
      </c>
      <c r="AJ8132" s="33">
        <v>229.8</v>
      </c>
      <c r="AK8132" s="33">
        <f>MIN(CalcoliFV!$AN$7,CalcoliFV!$AO$7+MAX(0,180-AJ8132)+4)</f>
        <v>74</v>
      </c>
    </row>
    <row r="8133" spans="35:37" x14ac:dyDescent="0.3">
      <c r="AI8133" s="32">
        <f t="shared" ref="AI8133:AI8196" si="165">AI8132+1/24</f>
        <v>45630.749999980282</v>
      </c>
      <c r="AJ8133" s="33">
        <v>225.87</v>
      </c>
      <c r="AK8133" s="33">
        <f>MIN(CalcoliFV!$AN$7,CalcoliFV!$AO$7+MAX(0,180-AJ8133)+4)</f>
        <v>74</v>
      </c>
    </row>
    <row r="8134" spans="35:37" x14ac:dyDescent="0.3">
      <c r="AI8134" s="32">
        <f t="shared" si="165"/>
        <v>45630.791666646946</v>
      </c>
      <c r="AJ8134" s="33">
        <v>204.75</v>
      </c>
      <c r="AK8134" s="33">
        <f>MIN(CalcoliFV!$AN$7,CalcoliFV!$AO$7+MAX(0,180-AJ8134)+4)</f>
        <v>74</v>
      </c>
    </row>
    <row r="8135" spans="35:37" x14ac:dyDescent="0.3">
      <c r="AI8135" s="32">
        <f t="shared" si="165"/>
        <v>45630.833333313611</v>
      </c>
      <c r="AJ8135" s="33">
        <v>196.17053999999999</v>
      </c>
      <c r="AK8135" s="33">
        <f>MIN(CalcoliFV!$AN$7,CalcoliFV!$AO$7+MAX(0,180-AJ8135)+4)</f>
        <v>74</v>
      </c>
    </row>
    <row r="8136" spans="35:37" x14ac:dyDescent="0.3">
      <c r="AI8136" s="32">
        <f t="shared" si="165"/>
        <v>45630.874999980275</v>
      </c>
      <c r="AJ8136" s="33">
        <v>170</v>
      </c>
      <c r="AK8136" s="33">
        <f>MIN(CalcoliFV!$AN$7,CalcoliFV!$AO$7+MAX(0,180-AJ8136)+4)</f>
        <v>84</v>
      </c>
    </row>
    <row r="8137" spans="35:37" x14ac:dyDescent="0.3">
      <c r="AI8137" s="32">
        <f t="shared" si="165"/>
        <v>45630.916666646939</v>
      </c>
      <c r="AJ8137" s="33">
        <v>145.76</v>
      </c>
      <c r="AK8137" s="33">
        <f>MIN(CalcoliFV!$AN$7,CalcoliFV!$AO$7+MAX(0,180-AJ8137)+4)</f>
        <v>108.24000000000001</v>
      </c>
    </row>
    <row r="8138" spans="35:37" x14ac:dyDescent="0.3">
      <c r="AI8138" s="32">
        <f t="shared" si="165"/>
        <v>45630.958333313603</v>
      </c>
      <c r="AJ8138" s="33">
        <v>141.6</v>
      </c>
      <c r="AK8138" s="33">
        <f>MIN(CalcoliFV!$AN$7,CalcoliFV!$AO$7+MAX(0,180-AJ8138)+4)</f>
        <v>110</v>
      </c>
    </row>
    <row r="8139" spans="35:37" x14ac:dyDescent="0.3">
      <c r="AI8139" s="32">
        <f t="shared" si="165"/>
        <v>45630.999999980268</v>
      </c>
      <c r="AJ8139" s="33">
        <v>135.69</v>
      </c>
      <c r="AK8139" s="33">
        <f>MIN(CalcoliFV!$AN$7,CalcoliFV!$AO$7+MAX(0,180-AJ8139)+4)</f>
        <v>110</v>
      </c>
    </row>
    <row r="8140" spans="35:37" x14ac:dyDescent="0.3">
      <c r="AI8140" s="32">
        <f t="shared" si="165"/>
        <v>45631.041666646932</v>
      </c>
      <c r="AJ8140" s="33">
        <v>135.63999999999999</v>
      </c>
      <c r="AK8140" s="33">
        <f>MIN(CalcoliFV!$AN$7,CalcoliFV!$AO$7+MAX(0,180-AJ8140)+4)</f>
        <v>110</v>
      </c>
    </row>
    <row r="8141" spans="35:37" x14ac:dyDescent="0.3">
      <c r="AI8141" s="32">
        <f t="shared" si="165"/>
        <v>45631.083333313596</v>
      </c>
      <c r="AJ8141" s="33">
        <v>129.54</v>
      </c>
      <c r="AK8141" s="33">
        <f>MIN(CalcoliFV!$AN$7,CalcoliFV!$AO$7+MAX(0,180-AJ8141)+4)</f>
        <v>110</v>
      </c>
    </row>
    <row r="8142" spans="35:37" x14ac:dyDescent="0.3">
      <c r="AI8142" s="32">
        <f t="shared" si="165"/>
        <v>45631.12499998026</v>
      </c>
      <c r="AJ8142" s="33">
        <v>123.33</v>
      </c>
      <c r="AK8142" s="33">
        <f>MIN(CalcoliFV!$AN$7,CalcoliFV!$AO$7+MAX(0,180-AJ8142)+4)</f>
        <v>110</v>
      </c>
    </row>
    <row r="8143" spans="35:37" x14ac:dyDescent="0.3">
      <c r="AI8143" s="32">
        <f t="shared" si="165"/>
        <v>45631.166666646925</v>
      </c>
      <c r="AJ8143" s="33">
        <v>123.23</v>
      </c>
      <c r="AK8143" s="33">
        <f>MIN(CalcoliFV!$AN$7,CalcoliFV!$AO$7+MAX(0,180-AJ8143)+4)</f>
        <v>110</v>
      </c>
    </row>
    <row r="8144" spans="35:37" x14ac:dyDescent="0.3">
      <c r="AI8144" s="32">
        <f t="shared" si="165"/>
        <v>45631.208333313589</v>
      </c>
      <c r="AJ8144" s="33">
        <v>124.01</v>
      </c>
      <c r="AK8144" s="33">
        <f>MIN(CalcoliFV!$AN$7,CalcoliFV!$AO$7+MAX(0,180-AJ8144)+4)</f>
        <v>110</v>
      </c>
    </row>
    <row r="8145" spans="35:37" x14ac:dyDescent="0.3">
      <c r="AI8145" s="32">
        <f t="shared" si="165"/>
        <v>45631.249999980253</v>
      </c>
      <c r="AJ8145" s="33">
        <v>130.34</v>
      </c>
      <c r="AK8145" s="33">
        <f>MIN(CalcoliFV!$AN$7,CalcoliFV!$AO$7+MAX(0,180-AJ8145)+4)</f>
        <v>110</v>
      </c>
    </row>
    <row r="8146" spans="35:37" x14ac:dyDescent="0.3">
      <c r="AI8146" s="32">
        <f t="shared" si="165"/>
        <v>45631.291666646917</v>
      </c>
      <c r="AJ8146" s="33">
        <v>144.87</v>
      </c>
      <c r="AK8146" s="33">
        <f>MIN(CalcoliFV!$AN$7,CalcoliFV!$AO$7+MAX(0,180-AJ8146)+4)</f>
        <v>109.13</v>
      </c>
    </row>
    <row r="8147" spans="35:37" x14ac:dyDescent="0.3">
      <c r="AI8147" s="32">
        <f t="shared" si="165"/>
        <v>45631.333333313582</v>
      </c>
      <c r="AJ8147" s="33">
        <v>179.37</v>
      </c>
      <c r="AK8147" s="33">
        <f>MIN(CalcoliFV!$AN$7,CalcoliFV!$AO$7+MAX(0,180-AJ8147)+4)</f>
        <v>74.63</v>
      </c>
    </row>
    <row r="8148" spans="35:37" x14ac:dyDescent="0.3">
      <c r="AI8148" s="32">
        <f t="shared" si="165"/>
        <v>45631.374999980246</v>
      </c>
      <c r="AJ8148" s="33">
        <v>191.29819000000001</v>
      </c>
      <c r="AK8148" s="33">
        <f>MIN(CalcoliFV!$AN$7,CalcoliFV!$AO$7+MAX(0,180-AJ8148)+4)</f>
        <v>74</v>
      </c>
    </row>
    <row r="8149" spans="35:37" x14ac:dyDescent="0.3">
      <c r="AI8149" s="32">
        <f t="shared" si="165"/>
        <v>45631.41666664691</v>
      </c>
      <c r="AJ8149" s="33">
        <v>172.8</v>
      </c>
      <c r="AK8149" s="33">
        <f>MIN(CalcoliFV!$AN$7,CalcoliFV!$AO$7+MAX(0,180-AJ8149)+4)</f>
        <v>81.199999999999989</v>
      </c>
    </row>
    <row r="8150" spans="35:37" x14ac:dyDescent="0.3">
      <c r="AI8150" s="32">
        <f t="shared" si="165"/>
        <v>45631.458333313574</v>
      </c>
      <c r="AJ8150" s="33">
        <v>154.21186</v>
      </c>
      <c r="AK8150" s="33">
        <f>MIN(CalcoliFV!$AN$7,CalcoliFV!$AO$7+MAX(0,180-AJ8150)+4)</f>
        <v>99.788139999999999</v>
      </c>
    </row>
    <row r="8151" spans="35:37" x14ac:dyDescent="0.3">
      <c r="AI8151" s="32">
        <f t="shared" si="165"/>
        <v>45631.499999980238</v>
      </c>
      <c r="AJ8151" s="33">
        <v>142.66</v>
      </c>
      <c r="AK8151" s="33">
        <f>MIN(CalcoliFV!$AN$7,CalcoliFV!$AO$7+MAX(0,180-AJ8151)+4)</f>
        <v>110</v>
      </c>
    </row>
    <row r="8152" spans="35:37" x14ac:dyDescent="0.3">
      <c r="AI8152" s="32">
        <f t="shared" si="165"/>
        <v>45631.541666646903</v>
      </c>
      <c r="AJ8152" s="33">
        <v>136.26</v>
      </c>
      <c r="AK8152" s="33">
        <f>MIN(CalcoliFV!$AN$7,CalcoliFV!$AO$7+MAX(0,180-AJ8152)+4)</f>
        <v>110</v>
      </c>
    </row>
    <row r="8153" spans="35:37" x14ac:dyDescent="0.3">
      <c r="AI8153" s="32">
        <f t="shared" si="165"/>
        <v>45631.583333313567</v>
      </c>
      <c r="AJ8153" s="33">
        <v>138.29</v>
      </c>
      <c r="AK8153" s="33">
        <f>MIN(CalcoliFV!$AN$7,CalcoliFV!$AO$7+MAX(0,180-AJ8153)+4)</f>
        <v>110</v>
      </c>
    </row>
    <row r="8154" spans="35:37" x14ac:dyDescent="0.3">
      <c r="AI8154" s="32">
        <f t="shared" si="165"/>
        <v>45631.624999980231</v>
      </c>
      <c r="AJ8154" s="33">
        <v>141.94999999999999</v>
      </c>
      <c r="AK8154" s="33">
        <f>MIN(CalcoliFV!$AN$7,CalcoliFV!$AO$7+MAX(0,180-AJ8154)+4)</f>
        <v>110</v>
      </c>
    </row>
    <row r="8155" spans="35:37" x14ac:dyDescent="0.3">
      <c r="AI8155" s="32">
        <f t="shared" si="165"/>
        <v>45631.666666646895</v>
      </c>
      <c r="AJ8155" s="33">
        <v>165</v>
      </c>
      <c r="AK8155" s="33">
        <f>MIN(CalcoliFV!$AN$7,CalcoliFV!$AO$7+MAX(0,180-AJ8155)+4)</f>
        <v>89</v>
      </c>
    </row>
    <row r="8156" spans="35:37" x14ac:dyDescent="0.3">
      <c r="AI8156" s="32">
        <f t="shared" si="165"/>
        <v>45631.70833331356</v>
      </c>
      <c r="AJ8156" s="33">
        <v>180</v>
      </c>
      <c r="AK8156" s="33">
        <f>MIN(CalcoliFV!$AN$7,CalcoliFV!$AO$7+MAX(0,180-AJ8156)+4)</f>
        <v>74</v>
      </c>
    </row>
    <row r="8157" spans="35:37" x14ac:dyDescent="0.3">
      <c r="AI8157" s="32">
        <f t="shared" si="165"/>
        <v>45631.749999980224</v>
      </c>
      <c r="AJ8157" s="33">
        <v>171.41</v>
      </c>
      <c r="AK8157" s="33">
        <f>MIN(CalcoliFV!$AN$7,CalcoliFV!$AO$7+MAX(0,180-AJ8157)+4)</f>
        <v>82.59</v>
      </c>
    </row>
    <row r="8158" spans="35:37" x14ac:dyDescent="0.3">
      <c r="AI8158" s="32">
        <f t="shared" si="165"/>
        <v>45631.791666646888</v>
      </c>
      <c r="AJ8158" s="33">
        <v>167.35461000000001</v>
      </c>
      <c r="AK8158" s="33">
        <f>MIN(CalcoliFV!$AN$7,CalcoliFV!$AO$7+MAX(0,180-AJ8158)+4)</f>
        <v>86.645389999999992</v>
      </c>
    </row>
    <row r="8159" spans="35:37" x14ac:dyDescent="0.3">
      <c r="AI8159" s="32">
        <f t="shared" si="165"/>
        <v>45631.833333313552</v>
      </c>
      <c r="AJ8159" s="33">
        <v>160</v>
      </c>
      <c r="AK8159" s="33">
        <f>MIN(CalcoliFV!$AN$7,CalcoliFV!$AO$7+MAX(0,180-AJ8159)+4)</f>
        <v>94</v>
      </c>
    </row>
    <row r="8160" spans="35:37" x14ac:dyDescent="0.3">
      <c r="AI8160" s="32">
        <f t="shared" si="165"/>
        <v>45631.874999980217</v>
      </c>
      <c r="AJ8160" s="33">
        <v>151.6</v>
      </c>
      <c r="AK8160" s="33">
        <f>MIN(CalcoliFV!$AN$7,CalcoliFV!$AO$7+MAX(0,180-AJ8160)+4)</f>
        <v>102.4</v>
      </c>
    </row>
    <row r="8161" spans="35:37" x14ac:dyDescent="0.3">
      <c r="AI8161" s="32">
        <f t="shared" si="165"/>
        <v>45631.916666646881</v>
      </c>
      <c r="AJ8161" s="33">
        <v>144.04</v>
      </c>
      <c r="AK8161" s="33">
        <f>MIN(CalcoliFV!$AN$7,CalcoliFV!$AO$7+MAX(0,180-AJ8161)+4)</f>
        <v>109.96000000000001</v>
      </c>
    </row>
    <row r="8162" spans="35:37" x14ac:dyDescent="0.3">
      <c r="AI8162" s="32">
        <f t="shared" si="165"/>
        <v>45631.958333313545</v>
      </c>
      <c r="AJ8162" s="33">
        <v>135.80000000000001</v>
      </c>
      <c r="AK8162" s="33">
        <f>MIN(CalcoliFV!$AN$7,CalcoliFV!$AO$7+MAX(0,180-AJ8162)+4)</f>
        <v>110</v>
      </c>
    </row>
    <row r="8163" spans="35:37" x14ac:dyDescent="0.3">
      <c r="AI8163" s="32">
        <f t="shared" si="165"/>
        <v>45631.999999980209</v>
      </c>
      <c r="AJ8163" s="33">
        <v>124.62</v>
      </c>
      <c r="AK8163" s="33">
        <f>MIN(CalcoliFV!$AN$7,CalcoliFV!$AO$7+MAX(0,180-AJ8163)+4)</f>
        <v>110</v>
      </c>
    </row>
    <row r="8164" spans="35:37" x14ac:dyDescent="0.3">
      <c r="AI8164" s="32">
        <f t="shared" si="165"/>
        <v>45632.041666646874</v>
      </c>
      <c r="AJ8164" s="33">
        <v>115.64</v>
      </c>
      <c r="AK8164" s="33">
        <f>MIN(CalcoliFV!$AN$7,CalcoliFV!$AO$7+MAX(0,180-AJ8164)+4)</f>
        <v>110</v>
      </c>
    </row>
    <row r="8165" spans="35:37" x14ac:dyDescent="0.3">
      <c r="AI8165" s="32">
        <f t="shared" si="165"/>
        <v>45632.083333313538</v>
      </c>
      <c r="AJ8165" s="33">
        <v>111.69</v>
      </c>
      <c r="AK8165" s="33">
        <f>MIN(CalcoliFV!$AN$7,CalcoliFV!$AO$7+MAX(0,180-AJ8165)+4)</f>
        <v>110</v>
      </c>
    </row>
    <row r="8166" spans="35:37" x14ac:dyDescent="0.3">
      <c r="AI8166" s="32">
        <f t="shared" si="165"/>
        <v>45632.124999980202</v>
      </c>
      <c r="AJ8166" s="33">
        <v>111.82</v>
      </c>
      <c r="AK8166" s="33">
        <f>MIN(CalcoliFV!$AN$7,CalcoliFV!$AO$7+MAX(0,180-AJ8166)+4)</f>
        <v>110</v>
      </c>
    </row>
    <row r="8167" spans="35:37" x14ac:dyDescent="0.3">
      <c r="AI8167" s="32">
        <f t="shared" si="165"/>
        <v>45632.166666646866</v>
      </c>
      <c r="AJ8167" s="33">
        <v>109.38</v>
      </c>
      <c r="AK8167" s="33">
        <f>MIN(CalcoliFV!$AN$7,CalcoliFV!$AO$7+MAX(0,180-AJ8167)+4)</f>
        <v>110</v>
      </c>
    </row>
    <row r="8168" spans="35:37" x14ac:dyDescent="0.3">
      <c r="AI8168" s="32">
        <f t="shared" si="165"/>
        <v>45632.208333313531</v>
      </c>
      <c r="AJ8168" s="33">
        <v>109.38</v>
      </c>
      <c r="AK8168" s="33">
        <f>MIN(CalcoliFV!$AN$7,CalcoliFV!$AO$7+MAX(0,180-AJ8168)+4)</f>
        <v>110</v>
      </c>
    </row>
    <row r="8169" spans="35:37" x14ac:dyDescent="0.3">
      <c r="AI8169" s="32">
        <f t="shared" si="165"/>
        <v>45632.249999980195</v>
      </c>
      <c r="AJ8169" s="33">
        <v>118.58158</v>
      </c>
      <c r="AK8169" s="33">
        <f>MIN(CalcoliFV!$AN$7,CalcoliFV!$AO$7+MAX(0,180-AJ8169)+4)</f>
        <v>110</v>
      </c>
    </row>
    <row r="8170" spans="35:37" x14ac:dyDescent="0.3">
      <c r="AI8170" s="32">
        <f t="shared" si="165"/>
        <v>45632.291666646859</v>
      </c>
      <c r="AJ8170" s="33">
        <v>140</v>
      </c>
      <c r="AK8170" s="33">
        <f>MIN(CalcoliFV!$AN$7,CalcoliFV!$AO$7+MAX(0,180-AJ8170)+4)</f>
        <v>110</v>
      </c>
    </row>
    <row r="8171" spans="35:37" x14ac:dyDescent="0.3">
      <c r="AI8171" s="32">
        <f t="shared" si="165"/>
        <v>45632.333333313523</v>
      </c>
      <c r="AJ8171" s="33">
        <v>160.58000000000001</v>
      </c>
      <c r="AK8171" s="33">
        <f>MIN(CalcoliFV!$AN$7,CalcoliFV!$AO$7+MAX(0,180-AJ8171)+4)</f>
        <v>93.419999999999987</v>
      </c>
    </row>
    <row r="8172" spans="35:37" x14ac:dyDescent="0.3">
      <c r="AI8172" s="32">
        <f t="shared" si="165"/>
        <v>45632.374999980188</v>
      </c>
      <c r="AJ8172" s="33">
        <v>179.4</v>
      </c>
      <c r="AK8172" s="33">
        <f>MIN(CalcoliFV!$AN$7,CalcoliFV!$AO$7+MAX(0,180-AJ8172)+4)</f>
        <v>74.599999999999994</v>
      </c>
    </row>
    <row r="8173" spans="35:37" x14ac:dyDescent="0.3">
      <c r="AI8173" s="32">
        <f t="shared" si="165"/>
        <v>45632.416666646852</v>
      </c>
      <c r="AJ8173" s="33">
        <v>174.16015999999999</v>
      </c>
      <c r="AK8173" s="33">
        <f>MIN(CalcoliFV!$AN$7,CalcoliFV!$AO$7+MAX(0,180-AJ8173)+4)</f>
        <v>79.839840000000009</v>
      </c>
    </row>
    <row r="8174" spans="35:37" x14ac:dyDescent="0.3">
      <c r="AI8174" s="32">
        <f t="shared" si="165"/>
        <v>45632.458333313516</v>
      </c>
      <c r="AJ8174" s="33">
        <v>152.77000000000001</v>
      </c>
      <c r="AK8174" s="33">
        <f>MIN(CalcoliFV!$AN$7,CalcoliFV!$AO$7+MAX(0,180-AJ8174)+4)</f>
        <v>101.22999999999999</v>
      </c>
    </row>
    <row r="8175" spans="35:37" x14ac:dyDescent="0.3">
      <c r="AI8175" s="32">
        <f t="shared" si="165"/>
        <v>45632.49999998018</v>
      </c>
      <c r="AJ8175" s="33">
        <v>145.66999999999999</v>
      </c>
      <c r="AK8175" s="33">
        <f>MIN(CalcoliFV!$AN$7,CalcoliFV!$AO$7+MAX(0,180-AJ8175)+4)</f>
        <v>108.33000000000001</v>
      </c>
    </row>
    <row r="8176" spans="35:37" x14ac:dyDescent="0.3">
      <c r="AI8176" s="32">
        <f t="shared" si="165"/>
        <v>45632.541666646845</v>
      </c>
      <c r="AJ8176" s="33">
        <v>140.57</v>
      </c>
      <c r="AK8176" s="33">
        <f>MIN(CalcoliFV!$AN$7,CalcoliFV!$AO$7+MAX(0,180-AJ8176)+4)</f>
        <v>110</v>
      </c>
    </row>
    <row r="8177" spans="35:37" x14ac:dyDescent="0.3">
      <c r="AI8177" s="32">
        <f t="shared" si="165"/>
        <v>45632.583333313509</v>
      </c>
      <c r="AJ8177" s="33">
        <v>140.51</v>
      </c>
      <c r="AK8177" s="33">
        <f>MIN(CalcoliFV!$AN$7,CalcoliFV!$AO$7+MAX(0,180-AJ8177)+4)</f>
        <v>110</v>
      </c>
    </row>
    <row r="8178" spans="35:37" x14ac:dyDescent="0.3">
      <c r="AI8178" s="32">
        <f t="shared" si="165"/>
        <v>45632.624999980173</v>
      </c>
      <c r="AJ8178" s="33">
        <v>149.50703999999999</v>
      </c>
      <c r="AK8178" s="33">
        <f>MIN(CalcoliFV!$AN$7,CalcoliFV!$AO$7+MAX(0,180-AJ8178)+4)</f>
        <v>104.49296000000001</v>
      </c>
    </row>
    <row r="8179" spans="35:37" x14ac:dyDescent="0.3">
      <c r="AI8179" s="32">
        <f t="shared" si="165"/>
        <v>45632.666666646837</v>
      </c>
      <c r="AJ8179" s="33">
        <v>167.71</v>
      </c>
      <c r="AK8179" s="33">
        <f>MIN(CalcoliFV!$AN$7,CalcoliFV!$AO$7+MAX(0,180-AJ8179)+4)</f>
        <v>86.289999999999992</v>
      </c>
    </row>
    <row r="8180" spans="35:37" x14ac:dyDescent="0.3">
      <c r="AI8180" s="32">
        <f t="shared" si="165"/>
        <v>45632.708333313501</v>
      </c>
      <c r="AJ8180" s="33">
        <v>175</v>
      </c>
      <c r="AK8180" s="33">
        <f>MIN(CalcoliFV!$AN$7,CalcoliFV!$AO$7+MAX(0,180-AJ8180)+4)</f>
        <v>79</v>
      </c>
    </row>
    <row r="8181" spans="35:37" x14ac:dyDescent="0.3">
      <c r="AI8181" s="32">
        <f t="shared" si="165"/>
        <v>45632.749999980166</v>
      </c>
      <c r="AJ8181" s="33">
        <v>180.97</v>
      </c>
      <c r="AK8181" s="33">
        <f>MIN(CalcoliFV!$AN$7,CalcoliFV!$AO$7+MAX(0,180-AJ8181)+4)</f>
        <v>74</v>
      </c>
    </row>
    <row r="8182" spans="35:37" x14ac:dyDescent="0.3">
      <c r="AI8182" s="32">
        <f t="shared" si="165"/>
        <v>45632.79166664683</v>
      </c>
      <c r="AJ8182" s="33">
        <v>166</v>
      </c>
      <c r="AK8182" s="33">
        <f>MIN(CalcoliFV!$AN$7,CalcoliFV!$AO$7+MAX(0,180-AJ8182)+4)</f>
        <v>88</v>
      </c>
    </row>
    <row r="8183" spans="35:37" x14ac:dyDescent="0.3">
      <c r="AI8183" s="32">
        <f t="shared" si="165"/>
        <v>45632.833333313494</v>
      </c>
      <c r="AJ8183" s="33">
        <v>163.58000000000001</v>
      </c>
      <c r="AK8183" s="33">
        <f>MIN(CalcoliFV!$AN$7,CalcoliFV!$AO$7+MAX(0,180-AJ8183)+4)</f>
        <v>90.419999999999987</v>
      </c>
    </row>
    <row r="8184" spans="35:37" x14ac:dyDescent="0.3">
      <c r="AI8184" s="32">
        <f t="shared" si="165"/>
        <v>45632.874999980158</v>
      </c>
      <c r="AJ8184" s="33">
        <v>155</v>
      </c>
      <c r="AK8184" s="33">
        <f>MIN(CalcoliFV!$AN$7,CalcoliFV!$AO$7+MAX(0,180-AJ8184)+4)</f>
        <v>99</v>
      </c>
    </row>
    <row r="8185" spans="35:37" x14ac:dyDescent="0.3">
      <c r="AI8185" s="32">
        <f t="shared" si="165"/>
        <v>45632.916666646823</v>
      </c>
      <c r="AJ8185" s="33">
        <v>140.43</v>
      </c>
      <c r="AK8185" s="33">
        <f>MIN(CalcoliFV!$AN$7,CalcoliFV!$AO$7+MAX(0,180-AJ8185)+4)</f>
        <v>110</v>
      </c>
    </row>
    <row r="8186" spans="35:37" x14ac:dyDescent="0.3">
      <c r="AI8186" s="32">
        <f t="shared" si="165"/>
        <v>45632.958333313487</v>
      </c>
      <c r="AJ8186" s="33">
        <v>137.66999999999999</v>
      </c>
      <c r="AK8186" s="33">
        <f>MIN(CalcoliFV!$AN$7,CalcoliFV!$AO$7+MAX(0,180-AJ8186)+4)</f>
        <v>110</v>
      </c>
    </row>
    <row r="8187" spans="35:37" x14ac:dyDescent="0.3">
      <c r="AI8187" s="32">
        <f t="shared" si="165"/>
        <v>45632.999999980151</v>
      </c>
      <c r="AJ8187" s="33">
        <v>132.62</v>
      </c>
      <c r="AK8187" s="33">
        <f>MIN(CalcoliFV!$AN$7,CalcoliFV!$AO$7+MAX(0,180-AJ8187)+4)</f>
        <v>110</v>
      </c>
    </row>
    <row r="8188" spans="35:37" x14ac:dyDescent="0.3">
      <c r="AI8188" s="32">
        <f t="shared" si="165"/>
        <v>45633.041666646815</v>
      </c>
      <c r="AJ8188" s="33">
        <v>136</v>
      </c>
      <c r="AK8188" s="33">
        <f>MIN(CalcoliFV!$AN$7,CalcoliFV!$AO$7+MAX(0,180-AJ8188)+4)</f>
        <v>110</v>
      </c>
    </row>
    <row r="8189" spans="35:37" x14ac:dyDescent="0.3">
      <c r="AI8189" s="32">
        <f t="shared" si="165"/>
        <v>45633.08333331348</v>
      </c>
      <c r="AJ8189" s="33">
        <v>134.5</v>
      </c>
      <c r="AK8189" s="33">
        <f>MIN(CalcoliFV!$AN$7,CalcoliFV!$AO$7+MAX(0,180-AJ8189)+4)</f>
        <v>110</v>
      </c>
    </row>
    <row r="8190" spans="35:37" x14ac:dyDescent="0.3">
      <c r="AI8190" s="32">
        <f t="shared" si="165"/>
        <v>45633.124999980144</v>
      </c>
      <c r="AJ8190" s="33">
        <v>126.03</v>
      </c>
      <c r="AK8190" s="33">
        <f>MIN(CalcoliFV!$AN$7,CalcoliFV!$AO$7+MAX(0,180-AJ8190)+4)</f>
        <v>110</v>
      </c>
    </row>
    <row r="8191" spans="35:37" x14ac:dyDescent="0.3">
      <c r="AI8191" s="32">
        <f t="shared" si="165"/>
        <v>45633.166666646808</v>
      </c>
      <c r="AJ8191" s="33">
        <v>120.1</v>
      </c>
      <c r="AK8191" s="33">
        <f>MIN(CalcoliFV!$AN$7,CalcoliFV!$AO$7+MAX(0,180-AJ8191)+4)</f>
        <v>110</v>
      </c>
    </row>
    <row r="8192" spans="35:37" x14ac:dyDescent="0.3">
      <c r="AI8192" s="32">
        <f t="shared" si="165"/>
        <v>45633.208333313472</v>
      </c>
      <c r="AJ8192" s="33">
        <v>118.94</v>
      </c>
      <c r="AK8192" s="33">
        <f>MIN(CalcoliFV!$AN$7,CalcoliFV!$AO$7+MAX(0,180-AJ8192)+4)</f>
        <v>110</v>
      </c>
    </row>
    <row r="8193" spans="35:37" x14ac:dyDescent="0.3">
      <c r="AI8193" s="32">
        <f t="shared" si="165"/>
        <v>45633.249999980137</v>
      </c>
      <c r="AJ8193" s="33">
        <v>120.1</v>
      </c>
      <c r="AK8193" s="33">
        <f>MIN(CalcoliFV!$AN$7,CalcoliFV!$AO$7+MAX(0,180-AJ8193)+4)</f>
        <v>110</v>
      </c>
    </row>
    <row r="8194" spans="35:37" x14ac:dyDescent="0.3">
      <c r="AI8194" s="32">
        <f t="shared" si="165"/>
        <v>45633.291666646801</v>
      </c>
      <c r="AJ8194" s="33">
        <v>142</v>
      </c>
      <c r="AK8194" s="33">
        <f>MIN(CalcoliFV!$AN$7,CalcoliFV!$AO$7+MAX(0,180-AJ8194)+4)</f>
        <v>110</v>
      </c>
    </row>
    <row r="8195" spans="35:37" x14ac:dyDescent="0.3">
      <c r="AI8195" s="32">
        <f t="shared" si="165"/>
        <v>45633.333333313465</v>
      </c>
      <c r="AJ8195" s="33">
        <v>155.81</v>
      </c>
      <c r="AK8195" s="33">
        <f>MIN(CalcoliFV!$AN$7,CalcoliFV!$AO$7+MAX(0,180-AJ8195)+4)</f>
        <v>98.19</v>
      </c>
    </row>
    <row r="8196" spans="35:37" x14ac:dyDescent="0.3">
      <c r="AI8196" s="32">
        <f t="shared" si="165"/>
        <v>45633.374999980129</v>
      </c>
      <c r="AJ8196" s="33">
        <v>169.77</v>
      </c>
      <c r="AK8196" s="33">
        <f>MIN(CalcoliFV!$AN$7,CalcoliFV!$AO$7+MAX(0,180-AJ8196)+4)</f>
        <v>84.22999999999999</v>
      </c>
    </row>
    <row r="8197" spans="35:37" x14ac:dyDescent="0.3">
      <c r="AI8197" s="32">
        <f t="shared" ref="AI8197:AI8260" si="166">AI8196+1/24</f>
        <v>45633.416666646794</v>
      </c>
      <c r="AJ8197" s="33">
        <v>160</v>
      </c>
      <c r="AK8197" s="33">
        <f>MIN(CalcoliFV!$AN$7,CalcoliFV!$AO$7+MAX(0,180-AJ8197)+4)</f>
        <v>94</v>
      </c>
    </row>
    <row r="8198" spans="35:37" x14ac:dyDescent="0.3">
      <c r="AI8198" s="32">
        <f t="shared" si="166"/>
        <v>45633.458333313458</v>
      </c>
      <c r="AJ8198" s="33">
        <v>142.77000000000001</v>
      </c>
      <c r="AK8198" s="33">
        <f>MIN(CalcoliFV!$AN$7,CalcoliFV!$AO$7+MAX(0,180-AJ8198)+4)</f>
        <v>110</v>
      </c>
    </row>
    <row r="8199" spans="35:37" x14ac:dyDescent="0.3">
      <c r="AI8199" s="32">
        <f t="shared" si="166"/>
        <v>45633.499999980122</v>
      </c>
      <c r="AJ8199" s="33">
        <v>133.95067</v>
      </c>
      <c r="AK8199" s="33">
        <f>MIN(CalcoliFV!$AN$7,CalcoliFV!$AO$7+MAX(0,180-AJ8199)+4)</f>
        <v>110</v>
      </c>
    </row>
    <row r="8200" spans="35:37" x14ac:dyDescent="0.3">
      <c r="AI8200" s="32">
        <f t="shared" si="166"/>
        <v>45633.541666646786</v>
      </c>
      <c r="AJ8200" s="33">
        <v>129.5</v>
      </c>
      <c r="AK8200" s="33">
        <f>MIN(CalcoliFV!$AN$7,CalcoliFV!$AO$7+MAX(0,180-AJ8200)+4)</f>
        <v>110</v>
      </c>
    </row>
    <row r="8201" spans="35:37" x14ac:dyDescent="0.3">
      <c r="AI8201" s="32">
        <f t="shared" si="166"/>
        <v>45633.583333313451</v>
      </c>
      <c r="AJ8201" s="33">
        <v>129.58000000000001</v>
      </c>
      <c r="AK8201" s="33">
        <f>MIN(CalcoliFV!$AN$7,CalcoliFV!$AO$7+MAX(0,180-AJ8201)+4)</f>
        <v>110</v>
      </c>
    </row>
    <row r="8202" spans="35:37" x14ac:dyDescent="0.3">
      <c r="AI8202" s="32">
        <f t="shared" si="166"/>
        <v>45633.624999980115</v>
      </c>
      <c r="AJ8202" s="33">
        <v>136.31</v>
      </c>
      <c r="AK8202" s="33">
        <f>MIN(CalcoliFV!$AN$7,CalcoliFV!$AO$7+MAX(0,180-AJ8202)+4)</f>
        <v>110</v>
      </c>
    </row>
    <row r="8203" spans="35:37" x14ac:dyDescent="0.3">
      <c r="AI8203" s="32">
        <f t="shared" si="166"/>
        <v>45633.666666646779</v>
      </c>
      <c r="AJ8203" s="33">
        <v>145.41533000000001</v>
      </c>
      <c r="AK8203" s="33">
        <f>MIN(CalcoliFV!$AN$7,CalcoliFV!$AO$7+MAX(0,180-AJ8203)+4)</f>
        <v>108.58466999999999</v>
      </c>
    </row>
    <row r="8204" spans="35:37" x14ac:dyDescent="0.3">
      <c r="AI8204" s="32">
        <f t="shared" si="166"/>
        <v>45633.708333313443</v>
      </c>
      <c r="AJ8204" s="33">
        <v>160</v>
      </c>
      <c r="AK8204" s="33">
        <f>MIN(CalcoliFV!$AN$7,CalcoliFV!$AO$7+MAX(0,180-AJ8204)+4)</f>
        <v>94</v>
      </c>
    </row>
    <row r="8205" spans="35:37" x14ac:dyDescent="0.3">
      <c r="AI8205" s="32">
        <f t="shared" si="166"/>
        <v>45633.749999980108</v>
      </c>
      <c r="AJ8205" s="33">
        <v>178.47</v>
      </c>
      <c r="AK8205" s="33">
        <f>MIN(CalcoliFV!$AN$7,CalcoliFV!$AO$7+MAX(0,180-AJ8205)+4)</f>
        <v>75.53</v>
      </c>
    </row>
    <row r="8206" spans="35:37" x14ac:dyDescent="0.3">
      <c r="AI8206" s="32">
        <f t="shared" si="166"/>
        <v>45633.791666646772</v>
      </c>
      <c r="AJ8206" s="33">
        <v>175</v>
      </c>
      <c r="AK8206" s="33">
        <f>MIN(CalcoliFV!$AN$7,CalcoliFV!$AO$7+MAX(0,180-AJ8206)+4)</f>
        <v>79</v>
      </c>
    </row>
    <row r="8207" spans="35:37" x14ac:dyDescent="0.3">
      <c r="AI8207" s="32">
        <f t="shared" si="166"/>
        <v>45633.833333313436</v>
      </c>
      <c r="AJ8207" s="33">
        <v>171.04320999999999</v>
      </c>
      <c r="AK8207" s="33">
        <f>MIN(CalcoliFV!$AN$7,CalcoliFV!$AO$7+MAX(0,180-AJ8207)+4)</f>
        <v>82.956790000000012</v>
      </c>
    </row>
    <row r="8208" spans="35:37" x14ac:dyDescent="0.3">
      <c r="AI8208" s="32">
        <f t="shared" si="166"/>
        <v>45633.8749999801</v>
      </c>
      <c r="AJ8208" s="33">
        <v>154</v>
      </c>
      <c r="AK8208" s="33">
        <f>MIN(CalcoliFV!$AN$7,CalcoliFV!$AO$7+MAX(0,180-AJ8208)+4)</f>
        <v>100</v>
      </c>
    </row>
    <row r="8209" spans="35:37" x14ac:dyDescent="0.3">
      <c r="AI8209" s="32">
        <f t="shared" si="166"/>
        <v>45633.916666646764</v>
      </c>
      <c r="AJ8209" s="33">
        <v>140.41999999999999</v>
      </c>
      <c r="AK8209" s="33">
        <f>MIN(CalcoliFV!$AN$7,CalcoliFV!$AO$7+MAX(0,180-AJ8209)+4)</f>
        <v>110</v>
      </c>
    </row>
    <row r="8210" spans="35:37" x14ac:dyDescent="0.3">
      <c r="AI8210" s="32">
        <f t="shared" si="166"/>
        <v>45633.958333313429</v>
      </c>
      <c r="AJ8210" s="33">
        <v>134.01</v>
      </c>
      <c r="AK8210" s="33">
        <f>MIN(CalcoliFV!$AN$7,CalcoliFV!$AO$7+MAX(0,180-AJ8210)+4)</f>
        <v>110</v>
      </c>
    </row>
    <row r="8211" spans="35:37" x14ac:dyDescent="0.3">
      <c r="AI8211" s="32">
        <f t="shared" si="166"/>
        <v>45633.999999980093</v>
      </c>
      <c r="AJ8211" s="33">
        <v>130.9</v>
      </c>
      <c r="AK8211" s="33">
        <f>MIN(CalcoliFV!$AN$7,CalcoliFV!$AO$7+MAX(0,180-AJ8211)+4)</f>
        <v>110</v>
      </c>
    </row>
    <row r="8212" spans="35:37" x14ac:dyDescent="0.3">
      <c r="AI8212" s="32">
        <f t="shared" si="166"/>
        <v>45634.041666646757</v>
      </c>
      <c r="AJ8212" s="33">
        <v>133.79</v>
      </c>
      <c r="AK8212" s="33">
        <f>MIN(CalcoliFV!$AN$7,CalcoliFV!$AO$7+MAX(0,180-AJ8212)+4)</f>
        <v>110</v>
      </c>
    </row>
    <row r="8213" spans="35:37" x14ac:dyDescent="0.3">
      <c r="AI8213" s="32">
        <f t="shared" si="166"/>
        <v>45634.083333313421</v>
      </c>
      <c r="AJ8213" s="33">
        <v>120.1</v>
      </c>
      <c r="AK8213" s="33">
        <f>MIN(CalcoliFV!$AN$7,CalcoliFV!$AO$7+MAX(0,180-AJ8213)+4)</f>
        <v>110</v>
      </c>
    </row>
    <row r="8214" spans="35:37" x14ac:dyDescent="0.3">
      <c r="AI8214" s="32">
        <f t="shared" si="166"/>
        <v>45634.124999980086</v>
      </c>
      <c r="AJ8214" s="33">
        <v>107.29</v>
      </c>
      <c r="AK8214" s="33">
        <f>MIN(CalcoliFV!$AN$7,CalcoliFV!$AO$7+MAX(0,180-AJ8214)+4)</f>
        <v>110</v>
      </c>
    </row>
    <row r="8215" spans="35:37" x14ac:dyDescent="0.3">
      <c r="AI8215" s="32">
        <f t="shared" si="166"/>
        <v>45634.16666664675</v>
      </c>
      <c r="AJ8215" s="33">
        <v>100.1</v>
      </c>
      <c r="AK8215" s="33">
        <f>MIN(CalcoliFV!$AN$7,CalcoliFV!$AO$7+MAX(0,180-AJ8215)+4)</f>
        <v>110</v>
      </c>
    </row>
    <row r="8216" spans="35:37" x14ac:dyDescent="0.3">
      <c r="AI8216" s="32">
        <f t="shared" si="166"/>
        <v>45634.208333313414</v>
      </c>
      <c r="AJ8216" s="33">
        <v>95</v>
      </c>
      <c r="AK8216" s="33">
        <f>MIN(CalcoliFV!$AN$7,CalcoliFV!$AO$7+MAX(0,180-AJ8216)+4)</f>
        <v>110</v>
      </c>
    </row>
    <row r="8217" spans="35:37" x14ac:dyDescent="0.3">
      <c r="AI8217" s="32">
        <f t="shared" si="166"/>
        <v>45634.249999980078</v>
      </c>
      <c r="AJ8217" s="33">
        <v>98.26</v>
      </c>
      <c r="AK8217" s="33">
        <f>MIN(CalcoliFV!$AN$7,CalcoliFV!$AO$7+MAX(0,180-AJ8217)+4)</f>
        <v>110</v>
      </c>
    </row>
    <row r="8218" spans="35:37" x14ac:dyDescent="0.3">
      <c r="AI8218" s="32">
        <f t="shared" si="166"/>
        <v>45634.291666646743</v>
      </c>
      <c r="AJ8218" s="33">
        <v>109.46</v>
      </c>
      <c r="AK8218" s="33">
        <f>MIN(CalcoliFV!$AN$7,CalcoliFV!$AO$7+MAX(0,180-AJ8218)+4)</f>
        <v>110</v>
      </c>
    </row>
    <row r="8219" spans="35:37" x14ac:dyDescent="0.3">
      <c r="AI8219" s="32">
        <f t="shared" si="166"/>
        <v>45634.333333313407</v>
      </c>
      <c r="AJ8219" s="33">
        <v>120.1</v>
      </c>
      <c r="AK8219" s="33">
        <f>MIN(CalcoliFV!$AN$7,CalcoliFV!$AO$7+MAX(0,180-AJ8219)+4)</f>
        <v>110</v>
      </c>
    </row>
    <row r="8220" spans="35:37" x14ac:dyDescent="0.3">
      <c r="AI8220" s="32">
        <f t="shared" si="166"/>
        <v>45634.374999980071</v>
      </c>
      <c r="AJ8220" s="33">
        <v>125</v>
      </c>
      <c r="AK8220" s="33">
        <f>MIN(CalcoliFV!$AN$7,CalcoliFV!$AO$7+MAX(0,180-AJ8220)+4)</f>
        <v>110</v>
      </c>
    </row>
    <row r="8221" spans="35:37" x14ac:dyDescent="0.3">
      <c r="AI8221" s="32">
        <f t="shared" si="166"/>
        <v>45634.416666646735</v>
      </c>
      <c r="AJ8221" s="33">
        <v>138.18</v>
      </c>
      <c r="AK8221" s="33">
        <f>MIN(CalcoliFV!$AN$7,CalcoliFV!$AO$7+MAX(0,180-AJ8221)+4)</f>
        <v>110</v>
      </c>
    </row>
    <row r="8222" spans="35:37" x14ac:dyDescent="0.3">
      <c r="AI8222" s="32">
        <f t="shared" si="166"/>
        <v>45634.4583333134</v>
      </c>
      <c r="AJ8222" s="33">
        <v>135</v>
      </c>
      <c r="AK8222" s="33">
        <f>MIN(CalcoliFV!$AN$7,CalcoliFV!$AO$7+MAX(0,180-AJ8222)+4)</f>
        <v>110</v>
      </c>
    </row>
    <row r="8223" spans="35:37" x14ac:dyDescent="0.3">
      <c r="AI8223" s="32">
        <f t="shared" si="166"/>
        <v>45634.499999980064</v>
      </c>
      <c r="AJ8223" s="33">
        <v>124.10258</v>
      </c>
      <c r="AK8223" s="33">
        <f>MIN(CalcoliFV!$AN$7,CalcoliFV!$AO$7+MAX(0,180-AJ8223)+4)</f>
        <v>110</v>
      </c>
    </row>
    <row r="8224" spans="35:37" x14ac:dyDescent="0.3">
      <c r="AI8224" s="32">
        <f t="shared" si="166"/>
        <v>45634.541666646728</v>
      </c>
      <c r="AJ8224" s="33">
        <v>137.78</v>
      </c>
      <c r="AK8224" s="33">
        <f>MIN(CalcoliFV!$AN$7,CalcoliFV!$AO$7+MAX(0,180-AJ8224)+4)</f>
        <v>110</v>
      </c>
    </row>
    <row r="8225" spans="35:37" x14ac:dyDescent="0.3">
      <c r="AI8225" s="32">
        <f t="shared" si="166"/>
        <v>45634.583333313392</v>
      </c>
      <c r="AJ8225" s="33">
        <v>125.08</v>
      </c>
      <c r="AK8225" s="33">
        <f>MIN(CalcoliFV!$AN$7,CalcoliFV!$AO$7+MAX(0,180-AJ8225)+4)</f>
        <v>110</v>
      </c>
    </row>
    <row r="8226" spans="35:37" x14ac:dyDescent="0.3">
      <c r="AI8226" s="32">
        <f t="shared" si="166"/>
        <v>45634.624999980057</v>
      </c>
      <c r="AJ8226" s="33">
        <v>127.99</v>
      </c>
      <c r="AK8226" s="33">
        <f>MIN(CalcoliFV!$AN$7,CalcoliFV!$AO$7+MAX(0,180-AJ8226)+4)</f>
        <v>110</v>
      </c>
    </row>
    <row r="8227" spans="35:37" x14ac:dyDescent="0.3">
      <c r="AI8227" s="32">
        <f t="shared" si="166"/>
        <v>45634.666666646721</v>
      </c>
      <c r="AJ8227" s="33">
        <v>131.24361999999999</v>
      </c>
      <c r="AK8227" s="33">
        <f>MIN(CalcoliFV!$AN$7,CalcoliFV!$AO$7+MAX(0,180-AJ8227)+4)</f>
        <v>110</v>
      </c>
    </row>
    <row r="8228" spans="35:37" x14ac:dyDescent="0.3">
      <c r="AI8228" s="32">
        <f t="shared" si="166"/>
        <v>45634.708333313385</v>
      </c>
      <c r="AJ8228" s="33">
        <v>138</v>
      </c>
      <c r="AK8228" s="33">
        <f>MIN(CalcoliFV!$AN$7,CalcoliFV!$AO$7+MAX(0,180-AJ8228)+4)</f>
        <v>110</v>
      </c>
    </row>
    <row r="8229" spans="35:37" x14ac:dyDescent="0.3">
      <c r="AI8229" s="32">
        <f t="shared" si="166"/>
        <v>45634.749999980049</v>
      </c>
      <c r="AJ8229" s="33">
        <v>146</v>
      </c>
      <c r="AK8229" s="33">
        <f>MIN(CalcoliFV!$AN$7,CalcoliFV!$AO$7+MAX(0,180-AJ8229)+4)</f>
        <v>108</v>
      </c>
    </row>
    <row r="8230" spans="35:37" x14ac:dyDescent="0.3">
      <c r="AI8230" s="32">
        <f t="shared" si="166"/>
        <v>45634.791666646714</v>
      </c>
      <c r="AJ8230" s="33">
        <v>152.96</v>
      </c>
      <c r="AK8230" s="33">
        <f>MIN(CalcoliFV!$AN$7,CalcoliFV!$AO$7+MAX(0,180-AJ8230)+4)</f>
        <v>101.03999999999999</v>
      </c>
    </row>
    <row r="8231" spans="35:37" x14ac:dyDescent="0.3">
      <c r="AI8231" s="32">
        <f t="shared" si="166"/>
        <v>45634.833333313378</v>
      </c>
      <c r="AJ8231" s="33">
        <v>160.09</v>
      </c>
      <c r="AK8231" s="33">
        <f>MIN(CalcoliFV!$AN$7,CalcoliFV!$AO$7+MAX(0,180-AJ8231)+4)</f>
        <v>93.91</v>
      </c>
    </row>
    <row r="8232" spans="35:37" x14ac:dyDescent="0.3">
      <c r="AI8232" s="32">
        <f t="shared" si="166"/>
        <v>45634.874999980042</v>
      </c>
      <c r="AJ8232" s="33">
        <v>150.35</v>
      </c>
      <c r="AK8232" s="33">
        <f>MIN(CalcoliFV!$AN$7,CalcoliFV!$AO$7+MAX(0,180-AJ8232)+4)</f>
        <v>103.65</v>
      </c>
    </row>
    <row r="8233" spans="35:37" x14ac:dyDescent="0.3">
      <c r="AI8233" s="32">
        <f t="shared" si="166"/>
        <v>45634.916666646706</v>
      </c>
      <c r="AJ8233" s="33">
        <v>140.04</v>
      </c>
      <c r="AK8233" s="33">
        <f>MIN(CalcoliFV!$AN$7,CalcoliFV!$AO$7+MAX(0,180-AJ8233)+4)</f>
        <v>110</v>
      </c>
    </row>
    <row r="8234" spans="35:37" x14ac:dyDescent="0.3">
      <c r="AI8234" s="32">
        <f t="shared" si="166"/>
        <v>45634.958333313371</v>
      </c>
      <c r="AJ8234" s="33">
        <v>135.85</v>
      </c>
      <c r="AK8234" s="33">
        <f>MIN(CalcoliFV!$AN$7,CalcoliFV!$AO$7+MAX(0,180-AJ8234)+4)</f>
        <v>110</v>
      </c>
    </row>
    <row r="8235" spans="35:37" x14ac:dyDescent="0.3">
      <c r="AI8235" s="32">
        <f t="shared" si="166"/>
        <v>45634.999999980035</v>
      </c>
      <c r="AJ8235" s="33">
        <v>120</v>
      </c>
      <c r="AK8235" s="33">
        <f>MIN(CalcoliFV!$AN$7,CalcoliFV!$AO$7+MAX(0,180-AJ8235)+4)</f>
        <v>110</v>
      </c>
    </row>
    <row r="8236" spans="35:37" x14ac:dyDescent="0.3">
      <c r="AI8236" s="32">
        <f t="shared" si="166"/>
        <v>45635.041666646699</v>
      </c>
      <c r="AJ8236" s="33">
        <v>92.92</v>
      </c>
      <c r="AK8236" s="33">
        <f>MIN(CalcoliFV!$AN$7,CalcoliFV!$AO$7+MAX(0,180-AJ8236)+4)</f>
        <v>110</v>
      </c>
    </row>
    <row r="8237" spans="35:37" x14ac:dyDescent="0.3">
      <c r="AI8237" s="32">
        <f t="shared" si="166"/>
        <v>45635.083333313363</v>
      </c>
      <c r="AJ8237" s="33">
        <v>84</v>
      </c>
      <c r="AK8237" s="33">
        <f>MIN(CalcoliFV!$AN$7,CalcoliFV!$AO$7+MAX(0,180-AJ8237)+4)</f>
        <v>110</v>
      </c>
    </row>
    <row r="8238" spans="35:37" x14ac:dyDescent="0.3">
      <c r="AI8238" s="32">
        <f t="shared" si="166"/>
        <v>45635.124999980027</v>
      </c>
      <c r="AJ8238" s="33">
        <v>35.439619999999998</v>
      </c>
      <c r="AK8238" s="33">
        <f>MIN(CalcoliFV!$AN$7,CalcoliFV!$AO$7+MAX(0,180-AJ8238)+4)</f>
        <v>110</v>
      </c>
    </row>
    <row r="8239" spans="35:37" x14ac:dyDescent="0.3">
      <c r="AI8239" s="32">
        <f t="shared" si="166"/>
        <v>45635.166666646692</v>
      </c>
      <c r="AJ8239" s="33">
        <v>60.46</v>
      </c>
      <c r="AK8239" s="33">
        <f>MIN(CalcoliFV!$AN$7,CalcoliFV!$AO$7+MAX(0,180-AJ8239)+4)</f>
        <v>110</v>
      </c>
    </row>
    <row r="8240" spans="35:37" x14ac:dyDescent="0.3">
      <c r="AI8240" s="32">
        <f t="shared" si="166"/>
        <v>45635.208333313356</v>
      </c>
      <c r="AJ8240" s="33">
        <v>63.2</v>
      </c>
      <c r="AK8240" s="33">
        <f>MIN(CalcoliFV!$AN$7,CalcoliFV!$AO$7+MAX(0,180-AJ8240)+4)</f>
        <v>110</v>
      </c>
    </row>
    <row r="8241" spans="35:37" x14ac:dyDescent="0.3">
      <c r="AI8241" s="32">
        <f t="shared" si="166"/>
        <v>45635.24999998002</v>
      </c>
      <c r="AJ8241" s="33">
        <v>98.26</v>
      </c>
      <c r="AK8241" s="33">
        <f>MIN(CalcoliFV!$AN$7,CalcoliFV!$AO$7+MAX(0,180-AJ8241)+4)</f>
        <v>110</v>
      </c>
    </row>
    <row r="8242" spans="35:37" x14ac:dyDescent="0.3">
      <c r="AI8242" s="32">
        <f t="shared" si="166"/>
        <v>45635.291666646684</v>
      </c>
      <c r="AJ8242" s="33">
        <v>121.35</v>
      </c>
      <c r="AK8242" s="33">
        <f>MIN(CalcoliFV!$AN$7,CalcoliFV!$AO$7+MAX(0,180-AJ8242)+4)</f>
        <v>110</v>
      </c>
    </row>
    <row r="8243" spans="35:37" x14ac:dyDescent="0.3">
      <c r="AI8243" s="32">
        <f t="shared" si="166"/>
        <v>45635.333333313349</v>
      </c>
      <c r="AJ8243" s="33">
        <v>142.49</v>
      </c>
      <c r="AK8243" s="33">
        <f>MIN(CalcoliFV!$AN$7,CalcoliFV!$AO$7+MAX(0,180-AJ8243)+4)</f>
        <v>110</v>
      </c>
    </row>
    <row r="8244" spans="35:37" x14ac:dyDescent="0.3">
      <c r="AI8244" s="32">
        <f t="shared" si="166"/>
        <v>45635.374999980013</v>
      </c>
      <c r="AJ8244" s="33">
        <v>154.62</v>
      </c>
      <c r="AK8244" s="33">
        <f>MIN(CalcoliFV!$AN$7,CalcoliFV!$AO$7+MAX(0,180-AJ8244)+4)</f>
        <v>99.38</v>
      </c>
    </row>
    <row r="8245" spans="35:37" x14ac:dyDescent="0.3">
      <c r="AI8245" s="32">
        <f t="shared" si="166"/>
        <v>45635.416666646677</v>
      </c>
      <c r="AJ8245" s="33">
        <v>155.06925000000001</v>
      </c>
      <c r="AK8245" s="33">
        <f>MIN(CalcoliFV!$AN$7,CalcoliFV!$AO$7+MAX(0,180-AJ8245)+4)</f>
        <v>98.930749999999989</v>
      </c>
    </row>
    <row r="8246" spans="35:37" x14ac:dyDescent="0.3">
      <c r="AI8246" s="32">
        <f t="shared" si="166"/>
        <v>45635.458333313341</v>
      </c>
      <c r="AJ8246" s="33">
        <v>143.51</v>
      </c>
      <c r="AK8246" s="33">
        <f>MIN(CalcoliFV!$AN$7,CalcoliFV!$AO$7+MAX(0,180-AJ8246)+4)</f>
        <v>110</v>
      </c>
    </row>
    <row r="8247" spans="35:37" x14ac:dyDescent="0.3">
      <c r="AI8247" s="32">
        <f t="shared" si="166"/>
        <v>45635.499999980006</v>
      </c>
      <c r="AJ8247" s="33">
        <v>142.63</v>
      </c>
      <c r="AK8247" s="33">
        <f>MIN(CalcoliFV!$AN$7,CalcoliFV!$AO$7+MAX(0,180-AJ8247)+4)</f>
        <v>110</v>
      </c>
    </row>
    <row r="8248" spans="35:37" x14ac:dyDescent="0.3">
      <c r="AI8248" s="32">
        <f t="shared" si="166"/>
        <v>45635.54166664667</v>
      </c>
      <c r="AJ8248" s="33">
        <v>140.30824999999999</v>
      </c>
      <c r="AK8248" s="33">
        <f>MIN(CalcoliFV!$AN$7,CalcoliFV!$AO$7+MAX(0,180-AJ8248)+4)</f>
        <v>110</v>
      </c>
    </row>
    <row r="8249" spans="35:37" x14ac:dyDescent="0.3">
      <c r="AI8249" s="32">
        <f t="shared" si="166"/>
        <v>45635.583333313334</v>
      </c>
      <c r="AJ8249" s="33">
        <v>144.39660000000001</v>
      </c>
      <c r="AK8249" s="33">
        <f>MIN(CalcoliFV!$AN$7,CalcoliFV!$AO$7+MAX(0,180-AJ8249)+4)</f>
        <v>109.60339999999999</v>
      </c>
    </row>
    <row r="8250" spans="35:37" x14ac:dyDescent="0.3">
      <c r="AI8250" s="32">
        <f t="shared" si="166"/>
        <v>45635.624999979998</v>
      </c>
      <c r="AJ8250" s="33">
        <v>154.10163</v>
      </c>
      <c r="AK8250" s="33">
        <f>MIN(CalcoliFV!$AN$7,CalcoliFV!$AO$7+MAX(0,180-AJ8250)+4)</f>
        <v>99.89837</v>
      </c>
    </row>
    <row r="8251" spans="35:37" x14ac:dyDescent="0.3">
      <c r="AI8251" s="32">
        <f t="shared" si="166"/>
        <v>45635.666666646663</v>
      </c>
      <c r="AJ8251" s="33">
        <v>161.80673999999999</v>
      </c>
      <c r="AK8251" s="33">
        <f>MIN(CalcoliFV!$AN$7,CalcoliFV!$AO$7+MAX(0,180-AJ8251)+4)</f>
        <v>92.193260000000009</v>
      </c>
    </row>
    <row r="8252" spans="35:37" x14ac:dyDescent="0.3">
      <c r="AI8252" s="32">
        <f t="shared" si="166"/>
        <v>45635.708333313327</v>
      </c>
      <c r="AJ8252" s="33">
        <v>164.6</v>
      </c>
      <c r="AK8252" s="33">
        <f>MIN(CalcoliFV!$AN$7,CalcoliFV!$AO$7+MAX(0,180-AJ8252)+4)</f>
        <v>89.4</v>
      </c>
    </row>
    <row r="8253" spans="35:37" x14ac:dyDescent="0.3">
      <c r="AI8253" s="32">
        <f t="shared" si="166"/>
        <v>45635.749999979991</v>
      </c>
      <c r="AJ8253" s="33">
        <v>164.42</v>
      </c>
      <c r="AK8253" s="33">
        <f>MIN(CalcoliFV!$AN$7,CalcoliFV!$AO$7+MAX(0,180-AJ8253)+4)</f>
        <v>89.580000000000013</v>
      </c>
    </row>
    <row r="8254" spans="35:37" x14ac:dyDescent="0.3">
      <c r="AI8254" s="32">
        <f t="shared" si="166"/>
        <v>45635.791666646655</v>
      </c>
      <c r="AJ8254" s="33">
        <v>164.19</v>
      </c>
      <c r="AK8254" s="33">
        <f>MIN(CalcoliFV!$AN$7,CalcoliFV!$AO$7+MAX(0,180-AJ8254)+4)</f>
        <v>89.81</v>
      </c>
    </row>
    <row r="8255" spans="35:37" x14ac:dyDescent="0.3">
      <c r="AI8255" s="32">
        <f t="shared" si="166"/>
        <v>45635.83333331332</v>
      </c>
      <c r="AJ8255" s="33">
        <v>172.78</v>
      </c>
      <c r="AK8255" s="33">
        <f>MIN(CalcoliFV!$AN$7,CalcoliFV!$AO$7+MAX(0,180-AJ8255)+4)</f>
        <v>81.22</v>
      </c>
    </row>
    <row r="8256" spans="35:37" x14ac:dyDescent="0.3">
      <c r="AI8256" s="32">
        <f t="shared" si="166"/>
        <v>45635.874999979984</v>
      </c>
      <c r="AJ8256" s="33">
        <v>155.81</v>
      </c>
      <c r="AK8256" s="33">
        <f>MIN(CalcoliFV!$AN$7,CalcoliFV!$AO$7+MAX(0,180-AJ8256)+4)</f>
        <v>98.19</v>
      </c>
    </row>
    <row r="8257" spans="35:37" x14ac:dyDescent="0.3">
      <c r="AI8257" s="32">
        <f t="shared" si="166"/>
        <v>45635.916666646648</v>
      </c>
      <c r="AJ8257" s="33">
        <v>141</v>
      </c>
      <c r="AK8257" s="33">
        <f>MIN(CalcoliFV!$AN$7,CalcoliFV!$AO$7+MAX(0,180-AJ8257)+4)</f>
        <v>110</v>
      </c>
    </row>
    <row r="8258" spans="35:37" x14ac:dyDescent="0.3">
      <c r="AI8258" s="32">
        <f t="shared" si="166"/>
        <v>45635.958333313312</v>
      </c>
      <c r="AJ8258" s="33">
        <v>136.56</v>
      </c>
      <c r="AK8258" s="33">
        <f>MIN(CalcoliFV!$AN$7,CalcoliFV!$AO$7+MAX(0,180-AJ8258)+4)</f>
        <v>110</v>
      </c>
    </row>
    <row r="8259" spans="35:37" x14ac:dyDescent="0.3">
      <c r="AI8259" s="32">
        <f t="shared" si="166"/>
        <v>45635.999999979977</v>
      </c>
      <c r="AJ8259" s="33">
        <v>129.46</v>
      </c>
      <c r="AK8259" s="33">
        <f>MIN(CalcoliFV!$AN$7,CalcoliFV!$AO$7+MAX(0,180-AJ8259)+4)</f>
        <v>110</v>
      </c>
    </row>
    <row r="8260" spans="35:37" x14ac:dyDescent="0.3">
      <c r="AI8260" s="32">
        <f t="shared" si="166"/>
        <v>45636.041666646641</v>
      </c>
      <c r="AJ8260" s="33">
        <v>133.76</v>
      </c>
      <c r="AK8260" s="33">
        <f>MIN(CalcoliFV!$AN$7,CalcoliFV!$AO$7+MAX(0,180-AJ8260)+4)</f>
        <v>110</v>
      </c>
    </row>
    <row r="8261" spans="35:37" x14ac:dyDescent="0.3">
      <c r="AI8261" s="32">
        <f t="shared" ref="AI8261:AI8324" si="167">AI8260+1/24</f>
        <v>45636.083333313305</v>
      </c>
      <c r="AJ8261" s="33">
        <v>129.96</v>
      </c>
      <c r="AK8261" s="33">
        <f>MIN(CalcoliFV!$AN$7,CalcoliFV!$AO$7+MAX(0,180-AJ8261)+4)</f>
        <v>110</v>
      </c>
    </row>
    <row r="8262" spans="35:37" x14ac:dyDescent="0.3">
      <c r="AI8262" s="32">
        <f t="shared" si="167"/>
        <v>45636.124999979969</v>
      </c>
      <c r="AJ8262" s="33">
        <v>125</v>
      </c>
      <c r="AK8262" s="33">
        <f>MIN(CalcoliFV!$AN$7,CalcoliFV!$AO$7+MAX(0,180-AJ8262)+4)</f>
        <v>110</v>
      </c>
    </row>
    <row r="8263" spans="35:37" x14ac:dyDescent="0.3">
      <c r="AI8263" s="32">
        <f t="shared" si="167"/>
        <v>45636.166666646634</v>
      </c>
      <c r="AJ8263" s="33">
        <v>123.53</v>
      </c>
      <c r="AK8263" s="33">
        <f>MIN(CalcoliFV!$AN$7,CalcoliFV!$AO$7+MAX(0,180-AJ8263)+4)</f>
        <v>110</v>
      </c>
    </row>
    <row r="8264" spans="35:37" x14ac:dyDescent="0.3">
      <c r="AI8264" s="32">
        <f t="shared" si="167"/>
        <v>45636.208333313298</v>
      </c>
      <c r="AJ8264" s="33">
        <v>123.54</v>
      </c>
      <c r="AK8264" s="33">
        <f>MIN(CalcoliFV!$AN$7,CalcoliFV!$AO$7+MAX(0,180-AJ8264)+4)</f>
        <v>110</v>
      </c>
    </row>
    <row r="8265" spans="35:37" x14ac:dyDescent="0.3">
      <c r="AI8265" s="32">
        <f t="shared" si="167"/>
        <v>45636.249999979962</v>
      </c>
      <c r="AJ8265" s="33">
        <v>129.43</v>
      </c>
      <c r="AK8265" s="33">
        <f>MIN(CalcoliFV!$AN$7,CalcoliFV!$AO$7+MAX(0,180-AJ8265)+4)</f>
        <v>110</v>
      </c>
    </row>
    <row r="8266" spans="35:37" x14ac:dyDescent="0.3">
      <c r="AI8266" s="32">
        <f t="shared" si="167"/>
        <v>45636.291666646626</v>
      </c>
      <c r="AJ8266" s="33">
        <v>144.97089</v>
      </c>
      <c r="AK8266" s="33">
        <f>MIN(CalcoliFV!$AN$7,CalcoliFV!$AO$7+MAX(0,180-AJ8266)+4)</f>
        <v>109.02911</v>
      </c>
    </row>
    <row r="8267" spans="35:37" x14ac:dyDescent="0.3">
      <c r="AI8267" s="32">
        <f t="shared" si="167"/>
        <v>45636.33333331329</v>
      </c>
      <c r="AJ8267" s="33">
        <v>165</v>
      </c>
      <c r="AK8267" s="33">
        <f>MIN(CalcoliFV!$AN$7,CalcoliFV!$AO$7+MAX(0,180-AJ8267)+4)</f>
        <v>89</v>
      </c>
    </row>
    <row r="8268" spans="35:37" x14ac:dyDescent="0.3">
      <c r="AI8268" s="32">
        <f t="shared" si="167"/>
        <v>45636.374999979955</v>
      </c>
      <c r="AJ8268" s="33">
        <v>179</v>
      </c>
      <c r="AK8268" s="33">
        <f>MIN(CalcoliFV!$AN$7,CalcoliFV!$AO$7+MAX(0,180-AJ8268)+4)</f>
        <v>75</v>
      </c>
    </row>
    <row r="8269" spans="35:37" x14ac:dyDescent="0.3">
      <c r="AI8269" s="32">
        <f t="shared" si="167"/>
        <v>45636.416666646619</v>
      </c>
      <c r="AJ8269" s="33">
        <v>175.91317000000001</v>
      </c>
      <c r="AK8269" s="33">
        <f>MIN(CalcoliFV!$AN$7,CalcoliFV!$AO$7+MAX(0,180-AJ8269)+4)</f>
        <v>78.086829999999992</v>
      </c>
    </row>
    <row r="8270" spans="35:37" x14ac:dyDescent="0.3">
      <c r="AI8270" s="32">
        <f t="shared" si="167"/>
        <v>45636.458333313283</v>
      </c>
      <c r="AJ8270" s="33">
        <v>178.09878</v>
      </c>
      <c r="AK8270" s="33">
        <f>MIN(CalcoliFV!$AN$7,CalcoliFV!$AO$7+MAX(0,180-AJ8270)+4)</f>
        <v>75.901219999999995</v>
      </c>
    </row>
    <row r="8271" spans="35:37" x14ac:dyDescent="0.3">
      <c r="AI8271" s="32">
        <f t="shared" si="167"/>
        <v>45636.499999979947</v>
      </c>
      <c r="AJ8271" s="33">
        <v>180</v>
      </c>
      <c r="AK8271" s="33">
        <f>MIN(CalcoliFV!$AN$7,CalcoliFV!$AO$7+MAX(0,180-AJ8271)+4)</f>
        <v>74</v>
      </c>
    </row>
    <row r="8272" spans="35:37" x14ac:dyDescent="0.3">
      <c r="AI8272" s="32">
        <f t="shared" si="167"/>
        <v>45636.541666646612</v>
      </c>
      <c r="AJ8272" s="33">
        <v>172</v>
      </c>
      <c r="AK8272" s="33">
        <f>MIN(CalcoliFV!$AN$7,CalcoliFV!$AO$7+MAX(0,180-AJ8272)+4)</f>
        <v>82</v>
      </c>
    </row>
    <row r="8273" spans="35:37" x14ac:dyDescent="0.3">
      <c r="AI8273" s="32">
        <f t="shared" si="167"/>
        <v>45636.583333313276</v>
      </c>
      <c r="AJ8273" s="33">
        <v>170.5</v>
      </c>
      <c r="AK8273" s="33">
        <f>MIN(CalcoliFV!$AN$7,CalcoliFV!$AO$7+MAX(0,180-AJ8273)+4)</f>
        <v>83.5</v>
      </c>
    </row>
    <row r="8274" spans="35:37" x14ac:dyDescent="0.3">
      <c r="AI8274" s="32">
        <f t="shared" si="167"/>
        <v>45636.62499997994</v>
      </c>
      <c r="AJ8274" s="33">
        <v>181.19203999999999</v>
      </c>
      <c r="AK8274" s="33">
        <f>MIN(CalcoliFV!$AN$7,CalcoliFV!$AO$7+MAX(0,180-AJ8274)+4)</f>
        <v>74</v>
      </c>
    </row>
    <row r="8275" spans="35:37" x14ac:dyDescent="0.3">
      <c r="AI8275" s="32">
        <f t="shared" si="167"/>
        <v>45636.666666646604</v>
      </c>
      <c r="AJ8275" s="33">
        <v>189.29483999999999</v>
      </c>
      <c r="AK8275" s="33">
        <f>MIN(CalcoliFV!$AN$7,CalcoliFV!$AO$7+MAX(0,180-AJ8275)+4)</f>
        <v>74</v>
      </c>
    </row>
    <row r="8276" spans="35:37" x14ac:dyDescent="0.3">
      <c r="AI8276" s="32">
        <f t="shared" si="167"/>
        <v>45636.708333313269</v>
      </c>
      <c r="AJ8276" s="33">
        <v>185</v>
      </c>
      <c r="AK8276" s="33">
        <f>MIN(CalcoliFV!$AN$7,CalcoliFV!$AO$7+MAX(0,180-AJ8276)+4)</f>
        <v>74</v>
      </c>
    </row>
    <row r="8277" spans="35:37" x14ac:dyDescent="0.3">
      <c r="AI8277" s="32">
        <f t="shared" si="167"/>
        <v>45636.749999979933</v>
      </c>
      <c r="AJ8277" s="33">
        <v>190.21321</v>
      </c>
      <c r="AK8277" s="33">
        <f>MIN(CalcoliFV!$AN$7,CalcoliFV!$AO$7+MAX(0,180-AJ8277)+4)</f>
        <v>74</v>
      </c>
    </row>
    <row r="8278" spans="35:37" x14ac:dyDescent="0.3">
      <c r="AI8278" s="32">
        <f t="shared" si="167"/>
        <v>45636.791666646597</v>
      </c>
      <c r="AJ8278" s="33">
        <v>181</v>
      </c>
      <c r="AK8278" s="33">
        <f>MIN(CalcoliFV!$AN$7,CalcoliFV!$AO$7+MAX(0,180-AJ8278)+4)</f>
        <v>74</v>
      </c>
    </row>
    <row r="8279" spans="35:37" x14ac:dyDescent="0.3">
      <c r="AI8279" s="32">
        <f t="shared" si="167"/>
        <v>45636.833333313261</v>
      </c>
      <c r="AJ8279" s="33">
        <v>179.93600000000001</v>
      </c>
      <c r="AK8279" s="33">
        <f>MIN(CalcoliFV!$AN$7,CalcoliFV!$AO$7+MAX(0,180-AJ8279)+4)</f>
        <v>74.063999999999993</v>
      </c>
    </row>
    <row r="8280" spans="35:37" x14ac:dyDescent="0.3">
      <c r="AI8280" s="32">
        <f t="shared" si="167"/>
        <v>45636.874999979926</v>
      </c>
      <c r="AJ8280" s="33">
        <v>165.49208999999999</v>
      </c>
      <c r="AK8280" s="33">
        <f>MIN(CalcoliFV!$AN$7,CalcoliFV!$AO$7+MAX(0,180-AJ8280)+4)</f>
        <v>88.50791000000001</v>
      </c>
    </row>
    <row r="8281" spans="35:37" x14ac:dyDescent="0.3">
      <c r="AI8281" s="32">
        <f t="shared" si="167"/>
        <v>45636.91666664659</v>
      </c>
      <c r="AJ8281" s="33">
        <v>150</v>
      </c>
      <c r="AK8281" s="33">
        <f>MIN(CalcoliFV!$AN$7,CalcoliFV!$AO$7+MAX(0,180-AJ8281)+4)</f>
        <v>104</v>
      </c>
    </row>
    <row r="8282" spans="35:37" x14ac:dyDescent="0.3">
      <c r="AI8282" s="32">
        <f t="shared" si="167"/>
        <v>45636.958333313254</v>
      </c>
      <c r="AJ8282" s="33">
        <v>140.02000000000001</v>
      </c>
      <c r="AK8282" s="33">
        <f>MIN(CalcoliFV!$AN$7,CalcoliFV!$AO$7+MAX(0,180-AJ8282)+4)</f>
        <v>110</v>
      </c>
    </row>
    <row r="8283" spans="35:37" x14ac:dyDescent="0.3">
      <c r="AI8283" s="32">
        <f t="shared" si="167"/>
        <v>45636.999999979918</v>
      </c>
      <c r="AJ8283" s="33">
        <v>134.55000000000001</v>
      </c>
      <c r="AK8283" s="33">
        <f>MIN(CalcoliFV!$AN$7,CalcoliFV!$AO$7+MAX(0,180-AJ8283)+4)</f>
        <v>110</v>
      </c>
    </row>
    <row r="8284" spans="35:37" x14ac:dyDescent="0.3">
      <c r="AI8284" s="32">
        <f t="shared" si="167"/>
        <v>45637.041666646583</v>
      </c>
      <c r="AJ8284" s="33">
        <v>132.56</v>
      </c>
      <c r="AK8284" s="33">
        <f>MIN(CalcoliFV!$AN$7,CalcoliFV!$AO$7+MAX(0,180-AJ8284)+4)</f>
        <v>110</v>
      </c>
    </row>
    <row r="8285" spans="35:37" x14ac:dyDescent="0.3">
      <c r="AI8285" s="32">
        <f t="shared" si="167"/>
        <v>45637.083333313247</v>
      </c>
      <c r="AJ8285" s="33">
        <v>127.77</v>
      </c>
      <c r="AK8285" s="33">
        <f>MIN(CalcoliFV!$AN$7,CalcoliFV!$AO$7+MAX(0,180-AJ8285)+4)</f>
        <v>110</v>
      </c>
    </row>
    <row r="8286" spans="35:37" x14ac:dyDescent="0.3">
      <c r="AI8286" s="32">
        <f t="shared" si="167"/>
        <v>45637.124999979911</v>
      </c>
      <c r="AJ8286" s="33">
        <v>121.8</v>
      </c>
      <c r="AK8286" s="33">
        <f>MIN(CalcoliFV!$AN$7,CalcoliFV!$AO$7+MAX(0,180-AJ8286)+4)</f>
        <v>110</v>
      </c>
    </row>
    <row r="8287" spans="35:37" x14ac:dyDescent="0.3">
      <c r="AI8287" s="32">
        <f t="shared" si="167"/>
        <v>45637.166666646575</v>
      </c>
      <c r="AJ8287" s="33">
        <v>121.83</v>
      </c>
      <c r="AK8287" s="33">
        <f>MIN(CalcoliFV!$AN$7,CalcoliFV!$AO$7+MAX(0,180-AJ8287)+4)</f>
        <v>110</v>
      </c>
    </row>
    <row r="8288" spans="35:37" x14ac:dyDescent="0.3">
      <c r="AI8288" s="32">
        <f t="shared" si="167"/>
        <v>45637.20833331324</v>
      </c>
      <c r="AJ8288" s="33">
        <v>122.44</v>
      </c>
      <c r="AK8288" s="33">
        <f>MIN(CalcoliFV!$AN$7,CalcoliFV!$AO$7+MAX(0,180-AJ8288)+4)</f>
        <v>110</v>
      </c>
    </row>
    <row r="8289" spans="35:37" x14ac:dyDescent="0.3">
      <c r="AI8289" s="32">
        <f t="shared" si="167"/>
        <v>45637.249999979904</v>
      </c>
      <c r="AJ8289" s="33">
        <v>132.49</v>
      </c>
      <c r="AK8289" s="33">
        <f>MIN(CalcoliFV!$AN$7,CalcoliFV!$AO$7+MAX(0,180-AJ8289)+4)</f>
        <v>110</v>
      </c>
    </row>
    <row r="8290" spans="35:37" x14ac:dyDescent="0.3">
      <c r="AI8290" s="32">
        <f t="shared" si="167"/>
        <v>45637.291666646568</v>
      </c>
      <c r="AJ8290" s="33">
        <v>154.30000000000001</v>
      </c>
      <c r="AK8290" s="33">
        <f>MIN(CalcoliFV!$AN$7,CalcoliFV!$AO$7+MAX(0,180-AJ8290)+4)</f>
        <v>99.699999999999989</v>
      </c>
    </row>
    <row r="8291" spans="35:37" x14ac:dyDescent="0.3">
      <c r="AI8291" s="32">
        <f t="shared" si="167"/>
        <v>45637.333333313232</v>
      </c>
      <c r="AJ8291" s="33">
        <v>210</v>
      </c>
      <c r="AK8291" s="33">
        <f>MIN(CalcoliFV!$AN$7,CalcoliFV!$AO$7+MAX(0,180-AJ8291)+4)</f>
        <v>74</v>
      </c>
    </row>
    <row r="8292" spans="35:37" x14ac:dyDescent="0.3">
      <c r="AI8292" s="32">
        <f t="shared" si="167"/>
        <v>45637.374999979897</v>
      </c>
      <c r="AJ8292" s="33">
        <v>215</v>
      </c>
      <c r="AK8292" s="33">
        <f>MIN(CalcoliFV!$AN$7,CalcoliFV!$AO$7+MAX(0,180-AJ8292)+4)</f>
        <v>74</v>
      </c>
    </row>
    <row r="8293" spans="35:37" x14ac:dyDescent="0.3">
      <c r="AI8293" s="32">
        <f t="shared" si="167"/>
        <v>45637.416666646561</v>
      </c>
      <c r="AJ8293" s="33">
        <v>218.41676000000001</v>
      </c>
      <c r="AK8293" s="33">
        <f>MIN(CalcoliFV!$AN$7,CalcoliFV!$AO$7+MAX(0,180-AJ8293)+4)</f>
        <v>74</v>
      </c>
    </row>
    <row r="8294" spans="35:37" x14ac:dyDescent="0.3">
      <c r="AI8294" s="32">
        <f t="shared" si="167"/>
        <v>45637.458333313225</v>
      </c>
      <c r="AJ8294" s="33">
        <v>205</v>
      </c>
      <c r="AK8294" s="33">
        <f>MIN(CalcoliFV!$AN$7,CalcoliFV!$AO$7+MAX(0,180-AJ8294)+4)</f>
        <v>74</v>
      </c>
    </row>
    <row r="8295" spans="35:37" x14ac:dyDescent="0.3">
      <c r="AI8295" s="32">
        <f t="shared" si="167"/>
        <v>45637.499999979889</v>
      </c>
      <c r="AJ8295" s="33">
        <v>191.4</v>
      </c>
      <c r="AK8295" s="33">
        <f>MIN(CalcoliFV!$AN$7,CalcoliFV!$AO$7+MAX(0,180-AJ8295)+4)</f>
        <v>74</v>
      </c>
    </row>
    <row r="8296" spans="35:37" x14ac:dyDescent="0.3">
      <c r="AI8296" s="32">
        <f t="shared" si="167"/>
        <v>45637.541666646553</v>
      </c>
      <c r="AJ8296" s="33">
        <v>172.92</v>
      </c>
      <c r="AK8296" s="33">
        <f>MIN(CalcoliFV!$AN$7,CalcoliFV!$AO$7+MAX(0,180-AJ8296)+4)</f>
        <v>81.080000000000013</v>
      </c>
    </row>
    <row r="8297" spans="35:37" x14ac:dyDescent="0.3">
      <c r="AI8297" s="32">
        <f t="shared" si="167"/>
        <v>45637.583333313218</v>
      </c>
      <c r="AJ8297" s="33">
        <v>172.92</v>
      </c>
      <c r="AK8297" s="33">
        <f>MIN(CalcoliFV!$AN$7,CalcoliFV!$AO$7+MAX(0,180-AJ8297)+4)</f>
        <v>81.080000000000013</v>
      </c>
    </row>
    <row r="8298" spans="35:37" x14ac:dyDescent="0.3">
      <c r="AI8298" s="32">
        <f t="shared" si="167"/>
        <v>45637.624999979882</v>
      </c>
      <c r="AJ8298" s="33">
        <v>191.4</v>
      </c>
      <c r="AK8298" s="33">
        <f>MIN(CalcoliFV!$AN$7,CalcoliFV!$AO$7+MAX(0,180-AJ8298)+4)</f>
        <v>74</v>
      </c>
    </row>
    <row r="8299" spans="35:37" x14ac:dyDescent="0.3">
      <c r="AI8299" s="32">
        <f t="shared" si="167"/>
        <v>45637.666666646546</v>
      </c>
      <c r="AJ8299" s="33">
        <v>222.73061000000001</v>
      </c>
      <c r="AK8299" s="33">
        <f>MIN(CalcoliFV!$AN$7,CalcoliFV!$AO$7+MAX(0,180-AJ8299)+4)</f>
        <v>74</v>
      </c>
    </row>
    <row r="8300" spans="35:37" x14ac:dyDescent="0.3">
      <c r="AI8300" s="32">
        <f t="shared" si="167"/>
        <v>45637.70833331321</v>
      </c>
      <c r="AJ8300" s="33">
        <v>240</v>
      </c>
      <c r="AK8300" s="33">
        <f>MIN(CalcoliFV!$AN$7,CalcoliFV!$AO$7+MAX(0,180-AJ8300)+4)</f>
        <v>74</v>
      </c>
    </row>
    <row r="8301" spans="35:37" x14ac:dyDescent="0.3">
      <c r="AI8301" s="32">
        <f t="shared" si="167"/>
        <v>45637.749999979875</v>
      </c>
      <c r="AJ8301" s="33">
        <v>274</v>
      </c>
      <c r="AK8301" s="33">
        <f>MIN(CalcoliFV!$AN$7,CalcoliFV!$AO$7+MAX(0,180-AJ8301)+4)</f>
        <v>74</v>
      </c>
    </row>
    <row r="8302" spans="35:37" x14ac:dyDescent="0.3">
      <c r="AI8302" s="32">
        <f t="shared" si="167"/>
        <v>45637.791666646539</v>
      </c>
      <c r="AJ8302" s="33">
        <v>276</v>
      </c>
      <c r="AK8302" s="33">
        <f>MIN(CalcoliFV!$AN$7,CalcoliFV!$AO$7+MAX(0,180-AJ8302)+4)</f>
        <v>74</v>
      </c>
    </row>
    <row r="8303" spans="35:37" x14ac:dyDescent="0.3">
      <c r="AI8303" s="32">
        <f t="shared" si="167"/>
        <v>45637.833333313203</v>
      </c>
      <c r="AJ8303" s="33">
        <v>255</v>
      </c>
      <c r="AK8303" s="33">
        <f>MIN(CalcoliFV!$AN$7,CalcoliFV!$AO$7+MAX(0,180-AJ8303)+4)</f>
        <v>74</v>
      </c>
    </row>
    <row r="8304" spans="35:37" x14ac:dyDescent="0.3">
      <c r="AI8304" s="32">
        <f t="shared" si="167"/>
        <v>45637.874999979867</v>
      </c>
      <c r="AJ8304" s="33">
        <v>202.06782999999999</v>
      </c>
      <c r="AK8304" s="33">
        <f>MIN(CalcoliFV!$AN$7,CalcoliFV!$AO$7+MAX(0,180-AJ8304)+4)</f>
        <v>74</v>
      </c>
    </row>
    <row r="8305" spans="35:37" x14ac:dyDescent="0.3">
      <c r="AI8305" s="32">
        <f t="shared" si="167"/>
        <v>45637.916666646532</v>
      </c>
      <c r="AJ8305" s="33">
        <v>169.48219</v>
      </c>
      <c r="AK8305" s="33">
        <f>MIN(CalcoliFV!$AN$7,CalcoliFV!$AO$7+MAX(0,180-AJ8305)+4)</f>
        <v>84.517809999999997</v>
      </c>
    </row>
    <row r="8306" spans="35:37" x14ac:dyDescent="0.3">
      <c r="AI8306" s="32">
        <f t="shared" si="167"/>
        <v>45637.958333313196</v>
      </c>
      <c r="AJ8306" s="33">
        <v>150</v>
      </c>
      <c r="AK8306" s="33">
        <f>MIN(CalcoliFV!$AN$7,CalcoliFV!$AO$7+MAX(0,180-AJ8306)+4)</f>
        <v>104</v>
      </c>
    </row>
    <row r="8307" spans="35:37" x14ac:dyDescent="0.3">
      <c r="AI8307" s="32">
        <f t="shared" si="167"/>
        <v>45637.99999997986</v>
      </c>
      <c r="AJ8307" s="33">
        <v>136.96</v>
      </c>
      <c r="AK8307" s="33">
        <f>MIN(CalcoliFV!$AN$7,CalcoliFV!$AO$7+MAX(0,180-AJ8307)+4)</f>
        <v>110</v>
      </c>
    </row>
    <row r="8308" spans="35:37" x14ac:dyDescent="0.3">
      <c r="AI8308" s="32">
        <f t="shared" si="167"/>
        <v>45638.041666646524</v>
      </c>
      <c r="AJ8308" s="33">
        <v>130.65</v>
      </c>
      <c r="AK8308" s="33">
        <f>MIN(CalcoliFV!$AN$7,CalcoliFV!$AO$7+MAX(0,180-AJ8308)+4)</f>
        <v>110</v>
      </c>
    </row>
    <row r="8309" spans="35:37" x14ac:dyDescent="0.3">
      <c r="AI8309" s="32">
        <f t="shared" si="167"/>
        <v>45638.083333313189</v>
      </c>
      <c r="AJ8309" s="33">
        <v>122.18</v>
      </c>
      <c r="AK8309" s="33">
        <f>MIN(CalcoliFV!$AN$7,CalcoliFV!$AO$7+MAX(0,180-AJ8309)+4)</f>
        <v>110</v>
      </c>
    </row>
    <row r="8310" spans="35:37" x14ac:dyDescent="0.3">
      <c r="AI8310" s="32">
        <f t="shared" si="167"/>
        <v>45638.124999979853</v>
      </c>
      <c r="AJ8310" s="33">
        <v>119.3</v>
      </c>
      <c r="AK8310" s="33">
        <f>MIN(CalcoliFV!$AN$7,CalcoliFV!$AO$7+MAX(0,180-AJ8310)+4)</f>
        <v>110</v>
      </c>
    </row>
    <row r="8311" spans="35:37" x14ac:dyDescent="0.3">
      <c r="AI8311" s="32">
        <f t="shared" si="167"/>
        <v>45638.166666646517</v>
      </c>
      <c r="AJ8311" s="33">
        <v>120.99</v>
      </c>
      <c r="AK8311" s="33">
        <f>MIN(CalcoliFV!$AN$7,CalcoliFV!$AO$7+MAX(0,180-AJ8311)+4)</f>
        <v>110</v>
      </c>
    </row>
    <row r="8312" spans="35:37" x14ac:dyDescent="0.3">
      <c r="AI8312" s="32">
        <f t="shared" si="167"/>
        <v>45638.208333313181</v>
      </c>
      <c r="AJ8312" s="33">
        <v>119.32</v>
      </c>
      <c r="AK8312" s="33">
        <f>MIN(CalcoliFV!$AN$7,CalcoliFV!$AO$7+MAX(0,180-AJ8312)+4)</f>
        <v>110</v>
      </c>
    </row>
    <row r="8313" spans="35:37" x14ac:dyDescent="0.3">
      <c r="AI8313" s="32">
        <f t="shared" si="167"/>
        <v>45638.249999979846</v>
      </c>
      <c r="AJ8313" s="33">
        <v>125.2</v>
      </c>
      <c r="AK8313" s="33">
        <f>MIN(CalcoliFV!$AN$7,CalcoliFV!$AO$7+MAX(0,180-AJ8313)+4)</f>
        <v>110</v>
      </c>
    </row>
    <row r="8314" spans="35:37" x14ac:dyDescent="0.3">
      <c r="AI8314" s="32">
        <f t="shared" si="167"/>
        <v>45638.29166664651</v>
      </c>
      <c r="AJ8314" s="33">
        <v>155.81</v>
      </c>
      <c r="AK8314" s="33">
        <f>MIN(CalcoliFV!$AN$7,CalcoliFV!$AO$7+MAX(0,180-AJ8314)+4)</f>
        <v>98.19</v>
      </c>
    </row>
    <row r="8315" spans="35:37" x14ac:dyDescent="0.3">
      <c r="AI8315" s="32">
        <f t="shared" si="167"/>
        <v>45638.333333313174</v>
      </c>
      <c r="AJ8315" s="33">
        <v>187.96039999999999</v>
      </c>
      <c r="AK8315" s="33">
        <f>MIN(CalcoliFV!$AN$7,CalcoliFV!$AO$7+MAX(0,180-AJ8315)+4)</f>
        <v>74</v>
      </c>
    </row>
    <row r="8316" spans="35:37" x14ac:dyDescent="0.3">
      <c r="AI8316" s="32">
        <f t="shared" si="167"/>
        <v>45638.374999979838</v>
      </c>
      <c r="AJ8316" s="33">
        <v>249.96375</v>
      </c>
      <c r="AK8316" s="33">
        <f>MIN(CalcoliFV!$AN$7,CalcoliFV!$AO$7+MAX(0,180-AJ8316)+4)</f>
        <v>74</v>
      </c>
    </row>
    <row r="8317" spans="35:37" x14ac:dyDescent="0.3">
      <c r="AI8317" s="32">
        <f t="shared" si="167"/>
        <v>45638.416666646503</v>
      </c>
      <c r="AJ8317" s="33">
        <v>215</v>
      </c>
      <c r="AK8317" s="33">
        <f>MIN(CalcoliFV!$AN$7,CalcoliFV!$AO$7+MAX(0,180-AJ8317)+4)</f>
        <v>74</v>
      </c>
    </row>
    <row r="8318" spans="35:37" x14ac:dyDescent="0.3">
      <c r="AI8318" s="32">
        <f t="shared" si="167"/>
        <v>45638.458333313167</v>
      </c>
      <c r="AJ8318" s="33">
        <v>166.94</v>
      </c>
      <c r="AK8318" s="33">
        <f>MIN(CalcoliFV!$AN$7,CalcoliFV!$AO$7+MAX(0,180-AJ8318)+4)</f>
        <v>87.06</v>
      </c>
    </row>
    <row r="8319" spans="35:37" x14ac:dyDescent="0.3">
      <c r="AI8319" s="32">
        <f t="shared" si="167"/>
        <v>45638.499999979831</v>
      </c>
      <c r="AJ8319" s="33">
        <v>145</v>
      </c>
      <c r="AK8319" s="33">
        <f>MIN(CalcoliFV!$AN$7,CalcoliFV!$AO$7+MAX(0,180-AJ8319)+4)</f>
        <v>109</v>
      </c>
    </row>
    <row r="8320" spans="35:37" x14ac:dyDescent="0.3">
      <c r="AI8320" s="32">
        <f t="shared" si="167"/>
        <v>45638.541666646495</v>
      </c>
      <c r="AJ8320" s="33">
        <v>145</v>
      </c>
      <c r="AK8320" s="33">
        <f>MIN(CalcoliFV!$AN$7,CalcoliFV!$AO$7+MAX(0,180-AJ8320)+4)</f>
        <v>109</v>
      </c>
    </row>
    <row r="8321" spans="35:37" x14ac:dyDescent="0.3">
      <c r="AI8321" s="32">
        <f t="shared" si="167"/>
        <v>45638.58333331316</v>
      </c>
      <c r="AJ8321" s="33">
        <v>145</v>
      </c>
      <c r="AK8321" s="33">
        <f>MIN(CalcoliFV!$AN$7,CalcoliFV!$AO$7+MAX(0,180-AJ8321)+4)</f>
        <v>109</v>
      </c>
    </row>
    <row r="8322" spans="35:37" x14ac:dyDescent="0.3">
      <c r="AI8322" s="32">
        <f t="shared" si="167"/>
        <v>45638.624999979824</v>
      </c>
      <c r="AJ8322" s="33">
        <v>154.5</v>
      </c>
      <c r="AK8322" s="33">
        <f>MIN(CalcoliFV!$AN$7,CalcoliFV!$AO$7+MAX(0,180-AJ8322)+4)</f>
        <v>99.5</v>
      </c>
    </row>
    <row r="8323" spans="35:37" x14ac:dyDescent="0.3">
      <c r="AI8323" s="32">
        <f t="shared" si="167"/>
        <v>45638.666666646488</v>
      </c>
      <c r="AJ8323" s="33">
        <v>179.86</v>
      </c>
      <c r="AK8323" s="33">
        <f>MIN(CalcoliFV!$AN$7,CalcoliFV!$AO$7+MAX(0,180-AJ8323)+4)</f>
        <v>74.139999999999986</v>
      </c>
    </row>
    <row r="8324" spans="35:37" x14ac:dyDescent="0.3">
      <c r="AI8324" s="32">
        <f t="shared" si="167"/>
        <v>45638.708333313152</v>
      </c>
      <c r="AJ8324" s="33">
        <v>220</v>
      </c>
      <c r="AK8324" s="33">
        <f>MIN(CalcoliFV!$AN$7,CalcoliFV!$AO$7+MAX(0,180-AJ8324)+4)</f>
        <v>74</v>
      </c>
    </row>
    <row r="8325" spans="35:37" x14ac:dyDescent="0.3">
      <c r="AI8325" s="32">
        <f t="shared" ref="AI8325:AI8388" si="168">AI8324+1/24</f>
        <v>45638.749999979816</v>
      </c>
      <c r="AJ8325" s="33">
        <v>275</v>
      </c>
      <c r="AK8325" s="33">
        <f>MIN(CalcoliFV!$AN$7,CalcoliFV!$AO$7+MAX(0,180-AJ8325)+4)</f>
        <v>74</v>
      </c>
    </row>
    <row r="8326" spans="35:37" x14ac:dyDescent="0.3">
      <c r="AI8326" s="32">
        <f t="shared" si="168"/>
        <v>45638.791666646481</v>
      </c>
      <c r="AJ8326" s="33">
        <v>277</v>
      </c>
      <c r="AK8326" s="33">
        <f>MIN(CalcoliFV!$AN$7,CalcoliFV!$AO$7+MAX(0,180-AJ8326)+4)</f>
        <v>74</v>
      </c>
    </row>
    <row r="8327" spans="35:37" x14ac:dyDescent="0.3">
      <c r="AI8327" s="32">
        <f t="shared" si="168"/>
        <v>45638.833333313145</v>
      </c>
      <c r="AJ8327" s="33">
        <v>260.98124000000001</v>
      </c>
      <c r="AK8327" s="33">
        <f>MIN(CalcoliFV!$AN$7,CalcoliFV!$AO$7+MAX(0,180-AJ8327)+4)</f>
        <v>74</v>
      </c>
    </row>
    <row r="8328" spans="35:37" x14ac:dyDescent="0.3">
      <c r="AI8328" s="32">
        <f t="shared" si="168"/>
        <v>45638.874999979809</v>
      </c>
      <c r="AJ8328" s="33">
        <v>206.44</v>
      </c>
      <c r="AK8328" s="33">
        <f>MIN(CalcoliFV!$AN$7,CalcoliFV!$AO$7+MAX(0,180-AJ8328)+4)</f>
        <v>74</v>
      </c>
    </row>
    <row r="8329" spans="35:37" x14ac:dyDescent="0.3">
      <c r="AI8329" s="32">
        <f t="shared" si="168"/>
        <v>45638.916666646473</v>
      </c>
      <c r="AJ8329" s="33">
        <v>169.40253000000001</v>
      </c>
      <c r="AK8329" s="33">
        <f>MIN(CalcoliFV!$AN$7,CalcoliFV!$AO$7+MAX(0,180-AJ8329)+4)</f>
        <v>84.597469999999987</v>
      </c>
    </row>
    <row r="8330" spans="35:37" x14ac:dyDescent="0.3">
      <c r="AI8330" s="32">
        <f t="shared" si="168"/>
        <v>45638.958333313138</v>
      </c>
      <c r="AJ8330" s="33">
        <v>150</v>
      </c>
      <c r="AK8330" s="33">
        <f>MIN(CalcoliFV!$AN$7,CalcoliFV!$AO$7+MAX(0,180-AJ8330)+4)</f>
        <v>104</v>
      </c>
    </row>
    <row r="8331" spans="35:37" x14ac:dyDescent="0.3">
      <c r="AI8331" s="32">
        <f t="shared" si="168"/>
        <v>45638.999999979802</v>
      </c>
      <c r="AJ8331" s="33">
        <v>134.75405000000001</v>
      </c>
      <c r="AK8331" s="33">
        <f>MIN(CalcoliFV!$AN$7,CalcoliFV!$AO$7+MAX(0,180-AJ8331)+4)</f>
        <v>110</v>
      </c>
    </row>
    <row r="8332" spans="35:37" x14ac:dyDescent="0.3">
      <c r="AI8332" s="32">
        <f t="shared" si="168"/>
        <v>45639.041666646466</v>
      </c>
      <c r="AJ8332" s="33">
        <v>130.06934000000001</v>
      </c>
      <c r="AK8332" s="33">
        <f>MIN(CalcoliFV!$AN$7,CalcoliFV!$AO$7+MAX(0,180-AJ8332)+4)</f>
        <v>110</v>
      </c>
    </row>
    <row r="8333" spans="35:37" x14ac:dyDescent="0.3">
      <c r="AI8333" s="32">
        <f t="shared" si="168"/>
        <v>45639.08333331313</v>
      </c>
      <c r="AJ8333" s="33">
        <v>122.90186</v>
      </c>
      <c r="AK8333" s="33">
        <f>MIN(CalcoliFV!$AN$7,CalcoliFV!$AO$7+MAX(0,180-AJ8333)+4)</f>
        <v>110</v>
      </c>
    </row>
    <row r="8334" spans="35:37" x14ac:dyDescent="0.3">
      <c r="AI8334" s="32">
        <f t="shared" si="168"/>
        <v>45639.124999979795</v>
      </c>
      <c r="AJ8334" s="33">
        <v>118.96522</v>
      </c>
      <c r="AK8334" s="33">
        <f>MIN(CalcoliFV!$AN$7,CalcoliFV!$AO$7+MAX(0,180-AJ8334)+4)</f>
        <v>110</v>
      </c>
    </row>
    <row r="8335" spans="35:37" x14ac:dyDescent="0.3">
      <c r="AI8335" s="32">
        <f t="shared" si="168"/>
        <v>45639.166666646459</v>
      </c>
      <c r="AJ8335" s="33">
        <v>116.19</v>
      </c>
      <c r="AK8335" s="33">
        <f>MIN(CalcoliFV!$AN$7,CalcoliFV!$AO$7+MAX(0,180-AJ8335)+4)</f>
        <v>110</v>
      </c>
    </row>
    <row r="8336" spans="35:37" x14ac:dyDescent="0.3">
      <c r="AI8336" s="32">
        <f t="shared" si="168"/>
        <v>45639.208333313123</v>
      </c>
      <c r="AJ8336" s="33">
        <v>115.64</v>
      </c>
      <c r="AK8336" s="33">
        <f>MIN(CalcoliFV!$AN$7,CalcoliFV!$AO$7+MAX(0,180-AJ8336)+4)</f>
        <v>110</v>
      </c>
    </row>
    <row r="8337" spans="35:37" x14ac:dyDescent="0.3">
      <c r="AI8337" s="32">
        <f t="shared" si="168"/>
        <v>45639.249999979787</v>
      </c>
      <c r="AJ8337" s="33">
        <v>125.31</v>
      </c>
      <c r="AK8337" s="33">
        <f>MIN(CalcoliFV!$AN$7,CalcoliFV!$AO$7+MAX(0,180-AJ8337)+4)</f>
        <v>110</v>
      </c>
    </row>
    <row r="8338" spans="35:37" x14ac:dyDescent="0.3">
      <c r="AI8338" s="32">
        <f t="shared" si="168"/>
        <v>45639.291666646452</v>
      </c>
      <c r="AJ8338" s="33">
        <v>146.19999999999999</v>
      </c>
      <c r="AK8338" s="33">
        <f>MIN(CalcoliFV!$AN$7,CalcoliFV!$AO$7+MAX(0,180-AJ8338)+4)</f>
        <v>107.80000000000001</v>
      </c>
    </row>
    <row r="8339" spans="35:37" x14ac:dyDescent="0.3">
      <c r="AI8339" s="32">
        <f t="shared" si="168"/>
        <v>45639.333333313116</v>
      </c>
      <c r="AJ8339" s="33">
        <v>185.37165999999999</v>
      </c>
      <c r="AK8339" s="33">
        <f>MIN(CalcoliFV!$AN$7,CalcoliFV!$AO$7+MAX(0,180-AJ8339)+4)</f>
        <v>74</v>
      </c>
    </row>
    <row r="8340" spans="35:37" x14ac:dyDescent="0.3">
      <c r="AI8340" s="32">
        <f t="shared" si="168"/>
        <v>45639.37499997978</v>
      </c>
      <c r="AJ8340" s="33">
        <v>253</v>
      </c>
      <c r="AK8340" s="33">
        <f>MIN(CalcoliFV!$AN$7,CalcoliFV!$AO$7+MAX(0,180-AJ8340)+4)</f>
        <v>74</v>
      </c>
    </row>
    <row r="8341" spans="35:37" x14ac:dyDescent="0.3">
      <c r="AI8341" s="32">
        <f t="shared" si="168"/>
        <v>45639.416666646444</v>
      </c>
      <c r="AJ8341" s="33">
        <v>245.74332000000001</v>
      </c>
      <c r="AK8341" s="33">
        <f>MIN(CalcoliFV!$AN$7,CalcoliFV!$AO$7+MAX(0,180-AJ8341)+4)</f>
        <v>74</v>
      </c>
    </row>
    <row r="8342" spans="35:37" x14ac:dyDescent="0.3">
      <c r="AI8342" s="32">
        <f t="shared" si="168"/>
        <v>45639.458333313109</v>
      </c>
      <c r="AJ8342" s="33">
        <v>208.42176000000001</v>
      </c>
      <c r="AK8342" s="33">
        <f>MIN(CalcoliFV!$AN$7,CalcoliFV!$AO$7+MAX(0,180-AJ8342)+4)</f>
        <v>74</v>
      </c>
    </row>
    <row r="8343" spans="35:37" x14ac:dyDescent="0.3">
      <c r="AI8343" s="32">
        <f t="shared" si="168"/>
        <v>45639.499999979773</v>
      </c>
      <c r="AJ8343" s="33">
        <v>173.78</v>
      </c>
      <c r="AK8343" s="33">
        <f>MIN(CalcoliFV!$AN$7,CalcoliFV!$AO$7+MAX(0,180-AJ8343)+4)</f>
        <v>80.22</v>
      </c>
    </row>
    <row r="8344" spans="35:37" x14ac:dyDescent="0.3">
      <c r="AI8344" s="32">
        <f t="shared" si="168"/>
        <v>45639.541666646437</v>
      </c>
      <c r="AJ8344" s="33">
        <v>165.6</v>
      </c>
      <c r="AK8344" s="33">
        <f>MIN(CalcoliFV!$AN$7,CalcoliFV!$AO$7+MAX(0,180-AJ8344)+4)</f>
        <v>88.4</v>
      </c>
    </row>
    <row r="8345" spans="35:37" x14ac:dyDescent="0.3">
      <c r="AI8345" s="32">
        <f t="shared" si="168"/>
        <v>45639.583333313101</v>
      </c>
      <c r="AJ8345" s="33">
        <v>165</v>
      </c>
      <c r="AK8345" s="33">
        <f>MIN(CalcoliFV!$AN$7,CalcoliFV!$AO$7+MAX(0,180-AJ8345)+4)</f>
        <v>89</v>
      </c>
    </row>
    <row r="8346" spans="35:37" x14ac:dyDescent="0.3">
      <c r="AI8346" s="32">
        <f t="shared" si="168"/>
        <v>45639.624999979766</v>
      </c>
      <c r="AJ8346" s="33">
        <v>184.5</v>
      </c>
      <c r="AK8346" s="33">
        <f>MIN(CalcoliFV!$AN$7,CalcoliFV!$AO$7+MAX(0,180-AJ8346)+4)</f>
        <v>74</v>
      </c>
    </row>
    <row r="8347" spans="35:37" x14ac:dyDescent="0.3">
      <c r="AI8347" s="32">
        <f t="shared" si="168"/>
        <v>45639.66666664643</v>
      </c>
      <c r="AJ8347" s="33">
        <v>210</v>
      </c>
      <c r="AK8347" s="33">
        <f>MIN(CalcoliFV!$AN$7,CalcoliFV!$AO$7+MAX(0,180-AJ8347)+4)</f>
        <v>74</v>
      </c>
    </row>
    <row r="8348" spans="35:37" x14ac:dyDescent="0.3">
      <c r="AI8348" s="32">
        <f t="shared" si="168"/>
        <v>45639.708333313094</v>
      </c>
      <c r="AJ8348" s="33">
        <v>241.90617</v>
      </c>
      <c r="AK8348" s="33">
        <f>MIN(CalcoliFV!$AN$7,CalcoliFV!$AO$7+MAX(0,180-AJ8348)+4)</f>
        <v>74</v>
      </c>
    </row>
    <row r="8349" spans="35:37" x14ac:dyDescent="0.3">
      <c r="AI8349" s="32">
        <f t="shared" si="168"/>
        <v>45639.749999979758</v>
      </c>
      <c r="AJ8349" s="33">
        <v>270</v>
      </c>
      <c r="AK8349" s="33">
        <f>MIN(CalcoliFV!$AN$7,CalcoliFV!$AO$7+MAX(0,180-AJ8349)+4)</f>
        <v>74</v>
      </c>
    </row>
    <row r="8350" spans="35:37" x14ac:dyDescent="0.3">
      <c r="AI8350" s="32">
        <f t="shared" si="168"/>
        <v>45639.791666646423</v>
      </c>
      <c r="AJ8350" s="33">
        <v>260</v>
      </c>
      <c r="AK8350" s="33">
        <f>MIN(CalcoliFV!$AN$7,CalcoliFV!$AO$7+MAX(0,180-AJ8350)+4)</f>
        <v>74</v>
      </c>
    </row>
    <row r="8351" spans="35:37" x14ac:dyDescent="0.3">
      <c r="AI8351" s="32">
        <f t="shared" si="168"/>
        <v>45639.833333313087</v>
      </c>
      <c r="AJ8351" s="33">
        <v>225.59903</v>
      </c>
      <c r="AK8351" s="33">
        <f>MIN(CalcoliFV!$AN$7,CalcoliFV!$AO$7+MAX(0,180-AJ8351)+4)</f>
        <v>74</v>
      </c>
    </row>
    <row r="8352" spans="35:37" x14ac:dyDescent="0.3">
      <c r="AI8352" s="32">
        <f t="shared" si="168"/>
        <v>45639.874999979751</v>
      </c>
      <c r="AJ8352" s="33">
        <v>174.99984000000001</v>
      </c>
      <c r="AK8352" s="33">
        <f>MIN(CalcoliFV!$AN$7,CalcoliFV!$AO$7+MAX(0,180-AJ8352)+4)</f>
        <v>79.000159999999994</v>
      </c>
    </row>
    <row r="8353" spans="35:37" x14ac:dyDescent="0.3">
      <c r="AI8353" s="32">
        <f t="shared" si="168"/>
        <v>45639.916666646415</v>
      </c>
      <c r="AJ8353" s="33">
        <v>146.22</v>
      </c>
      <c r="AK8353" s="33">
        <f>MIN(CalcoliFV!$AN$7,CalcoliFV!$AO$7+MAX(0,180-AJ8353)+4)</f>
        <v>107.78</v>
      </c>
    </row>
    <row r="8354" spans="35:37" x14ac:dyDescent="0.3">
      <c r="AI8354" s="32">
        <f t="shared" si="168"/>
        <v>45639.958333313079</v>
      </c>
      <c r="AJ8354" s="33">
        <v>136.19</v>
      </c>
      <c r="AK8354" s="33">
        <f>MIN(CalcoliFV!$AN$7,CalcoliFV!$AO$7+MAX(0,180-AJ8354)+4)</f>
        <v>110</v>
      </c>
    </row>
    <row r="8355" spans="35:37" x14ac:dyDescent="0.3">
      <c r="AI8355" s="32">
        <f t="shared" si="168"/>
        <v>45639.999999979744</v>
      </c>
      <c r="AJ8355" s="33">
        <v>131.31</v>
      </c>
      <c r="AK8355" s="33">
        <f>MIN(CalcoliFV!$AN$7,CalcoliFV!$AO$7+MAX(0,180-AJ8355)+4)</f>
        <v>110</v>
      </c>
    </row>
    <row r="8356" spans="35:37" x14ac:dyDescent="0.3">
      <c r="AI8356" s="32">
        <f t="shared" si="168"/>
        <v>45640.041666646408</v>
      </c>
      <c r="AJ8356" s="33">
        <v>117.86</v>
      </c>
      <c r="AK8356" s="33">
        <f>MIN(CalcoliFV!$AN$7,CalcoliFV!$AO$7+MAX(0,180-AJ8356)+4)</f>
        <v>110</v>
      </c>
    </row>
    <row r="8357" spans="35:37" x14ac:dyDescent="0.3">
      <c r="AI8357" s="32">
        <f t="shared" si="168"/>
        <v>45640.083333313072</v>
      </c>
      <c r="AJ8357" s="33">
        <v>114</v>
      </c>
      <c r="AK8357" s="33">
        <f>MIN(CalcoliFV!$AN$7,CalcoliFV!$AO$7+MAX(0,180-AJ8357)+4)</f>
        <v>110</v>
      </c>
    </row>
    <row r="8358" spans="35:37" x14ac:dyDescent="0.3">
      <c r="AI8358" s="32">
        <f t="shared" si="168"/>
        <v>45640.124999979736</v>
      </c>
      <c r="AJ8358" s="33">
        <v>113.4</v>
      </c>
      <c r="AK8358" s="33">
        <f>MIN(CalcoliFV!$AN$7,CalcoliFV!$AO$7+MAX(0,180-AJ8358)+4)</f>
        <v>110</v>
      </c>
    </row>
    <row r="8359" spans="35:37" x14ac:dyDescent="0.3">
      <c r="AI8359" s="32">
        <f t="shared" si="168"/>
        <v>45640.166666646401</v>
      </c>
      <c r="AJ8359" s="33">
        <v>109</v>
      </c>
      <c r="AK8359" s="33">
        <f>MIN(CalcoliFV!$AN$7,CalcoliFV!$AO$7+MAX(0,180-AJ8359)+4)</f>
        <v>110</v>
      </c>
    </row>
    <row r="8360" spans="35:37" x14ac:dyDescent="0.3">
      <c r="AI8360" s="32">
        <f t="shared" si="168"/>
        <v>45640.208333313065</v>
      </c>
      <c r="AJ8360" s="33">
        <v>107.48</v>
      </c>
      <c r="AK8360" s="33">
        <f>MIN(CalcoliFV!$AN$7,CalcoliFV!$AO$7+MAX(0,180-AJ8360)+4)</f>
        <v>110</v>
      </c>
    </row>
    <row r="8361" spans="35:37" x14ac:dyDescent="0.3">
      <c r="AI8361" s="32">
        <f t="shared" si="168"/>
        <v>45640.249999979729</v>
      </c>
      <c r="AJ8361" s="33">
        <v>113.4</v>
      </c>
      <c r="AK8361" s="33">
        <f>MIN(CalcoliFV!$AN$7,CalcoliFV!$AO$7+MAX(0,180-AJ8361)+4)</f>
        <v>110</v>
      </c>
    </row>
    <row r="8362" spans="35:37" x14ac:dyDescent="0.3">
      <c r="AI8362" s="32">
        <f t="shared" si="168"/>
        <v>45640.291666646393</v>
      </c>
      <c r="AJ8362" s="33">
        <v>120.1</v>
      </c>
      <c r="AK8362" s="33">
        <f>MIN(CalcoliFV!$AN$7,CalcoliFV!$AO$7+MAX(0,180-AJ8362)+4)</f>
        <v>110</v>
      </c>
    </row>
    <row r="8363" spans="35:37" x14ac:dyDescent="0.3">
      <c r="AI8363" s="32">
        <f t="shared" si="168"/>
        <v>45640.333333313058</v>
      </c>
      <c r="AJ8363" s="33">
        <v>134.53</v>
      </c>
      <c r="AK8363" s="33">
        <f>MIN(CalcoliFV!$AN$7,CalcoliFV!$AO$7+MAX(0,180-AJ8363)+4)</f>
        <v>110</v>
      </c>
    </row>
    <row r="8364" spans="35:37" x14ac:dyDescent="0.3">
      <c r="AI8364" s="32">
        <f t="shared" si="168"/>
        <v>45640.374999979722</v>
      </c>
      <c r="AJ8364" s="33">
        <v>139.68</v>
      </c>
      <c r="AK8364" s="33">
        <f>MIN(CalcoliFV!$AN$7,CalcoliFV!$AO$7+MAX(0,180-AJ8364)+4)</f>
        <v>110</v>
      </c>
    </row>
    <row r="8365" spans="35:37" x14ac:dyDescent="0.3">
      <c r="AI8365" s="32">
        <f t="shared" si="168"/>
        <v>45640.416666646386</v>
      </c>
      <c r="AJ8365" s="33">
        <v>139.96</v>
      </c>
      <c r="AK8365" s="33">
        <f>MIN(CalcoliFV!$AN$7,CalcoliFV!$AO$7+MAX(0,180-AJ8365)+4)</f>
        <v>110</v>
      </c>
    </row>
    <row r="8366" spans="35:37" x14ac:dyDescent="0.3">
      <c r="AI8366" s="32">
        <f t="shared" si="168"/>
        <v>45640.45833331305</v>
      </c>
      <c r="AJ8366" s="33">
        <v>127.65097</v>
      </c>
      <c r="AK8366" s="33">
        <f>MIN(CalcoliFV!$AN$7,CalcoliFV!$AO$7+MAX(0,180-AJ8366)+4)</f>
        <v>110</v>
      </c>
    </row>
    <row r="8367" spans="35:37" x14ac:dyDescent="0.3">
      <c r="AI8367" s="32">
        <f t="shared" si="168"/>
        <v>45640.499999979715</v>
      </c>
      <c r="AJ8367" s="33">
        <v>124.98</v>
      </c>
      <c r="AK8367" s="33">
        <f>MIN(CalcoliFV!$AN$7,CalcoliFV!$AO$7+MAX(0,180-AJ8367)+4)</f>
        <v>110</v>
      </c>
    </row>
    <row r="8368" spans="35:37" x14ac:dyDescent="0.3">
      <c r="AI8368" s="32">
        <f t="shared" si="168"/>
        <v>45640.541666646379</v>
      </c>
      <c r="AJ8368" s="33">
        <v>122</v>
      </c>
      <c r="AK8368" s="33">
        <f>MIN(CalcoliFV!$AN$7,CalcoliFV!$AO$7+MAX(0,180-AJ8368)+4)</f>
        <v>110</v>
      </c>
    </row>
    <row r="8369" spans="35:37" x14ac:dyDescent="0.3">
      <c r="AI8369" s="32">
        <f t="shared" si="168"/>
        <v>45640.583333313043</v>
      </c>
      <c r="AJ8369" s="33">
        <v>120.3</v>
      </c>
      <c r="AK8369" s="33">
        <f>MIN(CalcoliFV!$AN$7,CalcoliFV!$AO$7+MAX(0,180-AJ8369)+4)</f>
        <v>110</v>
      </c>
    </row>
    <row r="8370" spans="35:37" x14ac:dyDescent="0.3">
      <c r="AI8370" s="32">
        <f t="shared" si="168"/>
        <v>45640.624999979707</v>
      </c>
      <c r="AJ8370" s="33">
        <v>123.55</v>
      </c>
      <c r="AK8370" s="33">
        <f>MIN(CalcoliFV!$AN$7,CalcoliFV!$AO$7+MAX(0,180-AJ8370)+4)</f>
        <v>110</v>
      </c>
    </row>
    <row r="8371" spans="35:37" x14ac:dyDescent="0.3">
      <c r="AI8371" s="32">
        <f t="shared" si="168"/>
        <v>45640.666666646372</v>
      </c>
      <c r="AJ8371" s="33">
        <v>128.76</v>
      </c>
      <c r="AK8371" s="33">
        <f>MIN(CalcoliFV!$AN$7,CalcoliFV!$AO$7+MAX(0,180-AJ8371)+4)</f>
        <v>110</v>
      </c>
    </row>
    <row r="8372" spans="35:37" x14ac:dyDescent="0.3">
      <c r="AI8372" s="32">
        <f t="shared" si="168"/>
        <v>45640.708333313036</v>
      </c>
      <c r="AJ8372" s="33">
        <v>135.22999999999999</v>
      </c>
      <c r="AK8372" s="33">
        <f>MIN(CalcoliFV!$AN$7,CalcoliFV!$AO$7+MAX(0,180-AJ8372)+4)</f>
        <v>110</v>
      </c>
    </row>
    <row r="8373" spans="35:37" x14ac:dyDescent="0.3">
      <c r="AI8373" s="32">
        <f t="shared" si="168"/>
        <v>45640.7499999797</v>
      </c>
      <c r="AJ8373" s="33">
        <v>140</v>
      </c>
      <c r="AK8373" s="33">
        <f>MIN(CalcoliFV!$AN$7,CalcoliFV!$AO$7+MAX(0,180-AJ8373)+4)</f>
        <v>110</v>
      </c>
    </row>
    <row r="8374" spans="35:37" x14ac:dyDescent="0.3">
      <c r="AI8374" s="32">
        <f t="shared" si="168"/>
        <v>45640.791666646364</v>
      </c>
      <c r="AJ8374" s="33">
        <v>142.24</v>
      </c>
      <c r="AK8374" s="33">
        <f>MIN(CalcoliFV!$AN$7,CalcoliFV!$AO$7+MAX(0,180-AJ8374)+4)</f>
        <v>110</v>
      </c>
    </row>
    <row r="8375" spans="35:37" x14ac:dyDescent="0.3">
      <c r="AI8375" s="32">
        <f t="shared" si="168"/>
        <v>45640.833333313029</v>
      </c>
      <c r="AJ8375" s="33">
        <v>139.68</v>
      </c>
      <c r="AK8375" s="33">
        <f>MIN(CalcoliFV!$AN$7,CalcoliFV!$AO$7+MAX(0,180-AJ8375)+4)</f>
        <v>110</v>
      </c>
    </row>
    <row r="8376" spans="35:37" x14ac:dyDescent="0.3">
      <c r="AI8376" s="32">
        <f t="shared" si="168"/>
        <v>45640.874999979693</v>
      </c>
      <c r="AJ8376" s="33">
        <v>128.94999999999999</v>
      </c>
      <c r="AK8376" s="33">
        <f>MIN(CalcoliFV!$AN$7,CalcoliFV!$AO$7+MAX(0,180-AJ8376)+4)</f>
        <v>110</v>
      </c>
    </row>
    <row r="8377" spans="35:37" x14ac:dyDescent="0.3">
      <c r="AI8377" s="32">
        <f t="shared" si="168"/>
        <v>45640.916666646357</v>
      </c>
      <c r="AJ8377" s="33">
        <v>122.2</v>
      </c>
      <c r="AK8377" s="33">
        <f>MIN(CalcoliFV!$AN$7,CalcoliFV!$AO$7+MAX(0,180-AJ8377)+4)</f>
        <v>110</v>
      </c>
    </row>
    <row r="8378" spans="35:37" x14ac:dyDescent="0.3">
      <c r="AI8378" s="32">
        <f t="shared" si="168"/>
        <v>45640.958333313021</v>
      </c>
      <c r="AJ8378" s="33">
        <v>121.03</v>
      </c>
      <c r="AK8378" s="33">
        <f>MIN(CalcoliFV!$AN$7,CalcoliFV!$AO$7+MAX(0,180-AJ8378)+4)</f>
        <v>110</v>
      </c>
    </row>
    <row r="8379" spans="35:37" x14ac:dyDescent="0.3">
      <c r="AI8379" s="32">
        <f t="shared" si="168"/>
        <v>45640.999999979686</v>
      </c>
      <c r="AJ8379" s="33">
        <v>114.2</v>
      </c>
      <c r="AK8379" s="33">
        <f>MIN(CalcoliFV!$AN$7,CalcoliFV!$AO$7+MAX(0,180-AJ8379)+4)</f>
        <v>110</v>
      </c>
    </row>
    <row r="8380" spans="35:37" x14ac:dyDescent="0.3">
      <c r="AI8380" s="32">
        <f t="shared" si="168"/>
        <v>45641.04166664635</v>
      </c>
      <c r="AJ8380" s="33">
        <v>114.96</v>
      </c>
      <c r="AK8380" s="33">
        <f>MIN(CalcoliFV!$AN$7,CalcoliFV!$AO$7+MAX(0,180-AJ8380)+4)</f>
        <v>110</v>
      </c>
    </row>
    <row r="8381" spans="35:37" x14ac:dyDescent="0.3">
      <c r="AI8381" s="32">
        <f t="shared" si="168"/>
        <v>45641.083333313014</v>
      </c>
      <c r="AJ8381" s="33">
        <v>99.3</v>
      </c>
      <c r="AK8381" s="33">
        <f>MIN(CalcoliFV!$AN$7,CalcoliFV!$AO$7+MAX(0,180-AJ8381)+4)</f>
        <v>110</v>
      </c>
    </row>
    <row r="8382" spans="35:37" x14ac:dyDescent="0.3">
      <c r="AI8382" s="32">
        <f t="shared" si="168"/>
        <v>45641.124999979678</v>
      </c>
      <c r="AJ8382" s="33">
        <v>98.16</v>
      </c>
      <c r="AK8382" s="33">
        <f>MIN(CalcoliFV!$AN$7,CalcoliFV!$AO$7+MAX(0,180-AJ8382)+4)</f>
        <v>110</v>
      </c>
    </row>
    <row r="8383" spans="35:37" x14ac:dyDescent="0.3">
      <c r="AI8383" s="32">
        <f t="shared" si="168"/>
        <v>45641.166666646342</v>
      </c>
      <c r="AJ8383" s="33">
        <v>97.11</v>
      </c>
      <c r="AK8383" s="33">
        <f>MIN(CalcoliFV!$AN$7,CalcoliFV!$AO$7+MAX(0,180-AJ8383)+4)</f>
        <v>110</v>
      </c>
    </row>
    <row r="8384" spans="35:37" x14ac:dyDescent="0.3">
      <c r="AI8384" s="32">
        <f t="shared" si="168"/>
        <v>45641.208333313007</v>
      </c>
      <c r="AJ8384" s="33">
        <v>97.6</v>
      </c>
      <c r="AK8384" s="33">
        <f>MIN(CalcoliFV!$AN$7,CalcoliFV!$AO$7+MAX(0,180-AJ8384)+4)</f>
        <v>110</v>
      </c>
    </row>
    <row r="8385" spans="35:37" x14ac:dyDescent="0.3">
      <c r="AI8385" s="32">
        <f t="shared" si="168"/>
        <v>45641.249999979671</v>
      </c>
      <c r="AJ8385" s="33">
        <v>98.7</v>
      </c>
      <c r="AK8385" s="33">
        <f>MIN(CalcoliFV!$AN$7,CalcoliFV!$AO$7+MAX(0,180-AJ8385)+4)</f>
        <v>110</v>
      </c>
    </row>
    <row r="8386" spans="35:37" x14ac:dyDescent="0.3">
      <c r="AI8386" s="32">
        <f t="shared" si="168"/>
        <v>45641.291666646335</v>
      </c>
      <c r="AJ8386" s="33">
        <v>111.49</v>
      </c>
      <c r="AK8386" s="33">
        <f>MIN(CalcoliFV!$AN$7,CalcoliFV!$AO$7+MAX(0,180-AJ8386)+4)</f>
        <v>110</v>
      </c>
    </row>
    <row r="8387" spans="35:37" x14ac:dyDescent="0.3">
      <c r="AI8387" s="32">
        <f t="shared" si="168"/>
        <v>45641.333333312999</v>
      </c>
      <c r="AJ8387" s="33">
        <v>122.28</v>
      </c>
      <c r="AK8387" s="33">
        <f>MIN(CalcoliFV!$AN$7,CalcoliFV!$AO$7+MAX(0,180-AJ8387)+4)</f>
        <v>110</v>
      </c>
    </row>
    <row r="8388" spans="35:37" x14ac:dyDescent="0.3">
      <c r="AI8388" s="32">
        <f t="shared" si="168"/>
        <v>45641.374999979664</v>
      </c>
      <c r="AJ8388" s="33">
        <v>138.56</v>
      </c>
      <c r="AK8388" s="33">
        <f>MIN(CalcoliFV!$AN$7,CalcoliFV!$AO$7+MAX(0,180-AJ8388)+4)</f>
        <v>110</v>
      </c>
    </row>
    <row r="8389" spans="35:37" x14ac:dyDescent="0.3">
      <c r="AI8389" s="32">
        <f t="shared" ref="AI8389:AI8452" si="169">AI8388+1/24</f>
        <v>45641.416666646328</v>
      </c>
      <c r="AJ8389" s="33">
        <v>120.87</v>
      </c>
      <c r="AK8389" s="33">
        <f>MIN(CalcoliFV!$AN$7,CalcoliFV!$AO$7+MAX(0,180-AJ8389)+4)</f>
        <v>110</v>
      </c>
    </row>
    <row r="8390" spans="35:37" x14ac:dyDescent="0.3">
      <c r="AI8390" s="32">
        <f t="shared" si="169"/>
        <v>45641.458333312992</v>
      </c>
      <c r="AJ8390" s="33">
        <v>119.12</v>
      </c>
      <c r="AK8390" s="33">
        <f>MIN(CalcoliFV!$AN$7,CalcoliFV!$AO$7+MAX(0,180-AJ8390)+4)</f>
        <v>110</v>
      </c>
    </row>
    <row r="8391" spans="35:37" x14ac:dyDescent="0.3">
      <c r="AI8391" s="32">
        <f t="shared" si="169"/>
        <v>45641.499999979656</v>
      </c>
      <c r="AJ8391" s="33">
        <v>100.11</v>
      </c>
      <c r="AK8391" s="33">
        <f>MIN(CalcoliFV!$AN$7,CalcoliFV!$AO$7+MAX(0,180-AJ8391)+4)</f>
        <v>110</v>
      </c>
    </row>
    <row r="8392" spans="35:37" x14ac:dyDescent="0.3">
      <c r="AI8392" s="32">
        <f t="shared" si="169"/>
        <v>45641.541666646321</v>
      </c>
      <c r="AJ8392" s="33">
        <v>100</v>
      </c>
      <c r="AK8392" s="33">
        <f>MIN(CalcoliFV!$AN$7,CalcoliFV!$AO$7+MAX(0,180-AJ8392)+4)</f>
        <v>110</v>
      </c>
    </row>
    <row r="8393" spans="35:37" x14ac:dyDescent="0.3">
      <c r="AI8393" s="32">
        <f t="shared" si="169"/>
        <v>45641.583333312985</v>
      </c>
      <c r="AJ8393" s="33">
        <v>96.37133</v>
      </c>
      <c r="AK8393" s="33">
        <f>MIN(CalcoliFV!$AN$7,CalcoliFV!$AO$7+MAX(0,180-AJ8393)+4)</f>
        <v>110</v>
      </c>
    </row>
    <row r="8394" spans="35:37" x14ac:dyDescent="0.3">
      <c r="AI8394" s="32">
        <f t="shared" si="169"/>
        <v>45641.624999979649</v>
      </c>
      <c r="AJ8394" s="33">
        <v>101.17</v>
      </c>
      <c r="AK8394" s="33">
        <f>MIN(CalcoliFV!$AN$7,CalcoliFV!$AO$7+MAX(0,180-AJ8394)+4)</f>
        <v>110</v>
      </c>
    </row>
    <row r="8395" spans="35:37" x14ac:dyDescent="0.3">
      <c r="AI8395" s="32">
        <f t="shared" si="169"/>
        <v>45641.666666646313</v>
      </c>
      <c r="AJ8395" s="33">
        <v>119.77692999999999</v>
      </c>
      <c r="AK8395" s="33">
        <f>MIN(CalcoliFV!$AN$7,CalcoliFV!$AO$7+MAX(0,180-AJ8395)+4)</f>
        <v>110</v>
      </c>
    </row>
    <row r="8396" spans="35:37" x14ac:dyDescent="0.3">
      <c r="AI8396" s="32">
        <f t="shared" si="169"/>
        <v>45641.708333312978</v>
      </c>
      <c r="AJ8396" s="33">
        <v>138.56</v>
      </c>
      <c r="AK8396" s="33">
        <f>MIN(CalcoliFV!$AN$7,CalcoliFV!$AO$7+MAX(0,180-AJ8396)+4)</f>
        <v>110</v>
      </c>
    </row>
    <row r="8397" spans="35:37" x14ac:dyDescent="0.3">
      <c r="AI8397" s="32">
        <f t="shared" si="169"/>
        <v>45641.749999979642</v>
      </c>
      <c r="AJ8397" s="33">
        <v>155</v>
      </c>
      <c r="AK8397" s="33">
        <f>MIN(CalcoliFV!$AN$7,CalcoliFV!$AO$7+MAX(0,180-AJ8397)+4)</f>
        <v>99</v>
      </c>
    </row>
    <row r="8398" spans="35:37" x14ac:dyDescent="0.3">
      <c r="AI8398" s="32">
        <f t="shared" si="169"/>
        <v>45641.791666646306</v>
      </c>
      <c r="AJ8398" s="33">
        <v>159.34</v>
      </c>
      <c r="AK8398" s="33">
        <f>MIN(CalcoliFV!$AN$7,CalcoliFV!$AO$7+MAX(0,180-AJ8398)+4)</f>
        <v>94.66</v>
      </c>
    </row>
    <row r="8399" spans="35:37" x14ac:dyDescent="0.3">
      <c r="AI8399" s="32">
        <f t="shared" si="169"/>
        <v>45641.83333331297</v>
      </c>
      <c r="AJ8399" s="33">
        <v>160.51399000000001</v>
      </c>
      <c r="AK8399" s="33">
        <f>MIN(CalcoliFV!$AN$7,CalcoliFV!$AO$7+MAX(0,180-AJ8399)+4)</f>
        <v>93.486009999999993</v>
      </c>
    </row>
    <row r="8400" spans="35:37" x14ac:dyDescent="0.3">
      <c r="AI8400" s="32">
        <f t="shared" si="169"/>
        <v>45641.874999979635</v>
      </c>
      <c r="AJ8400" s="33">
        <v>157</v>
      </c>
      <c r="AK8400" s="33">
        <f>MIN(CalcoliFV!$AN$7,CalcoliFV!$AO$7+MAX(0,180-AJ8400)+4)</f>
        <v>97</v>
      </c>
    </row>
    <row r="8401" spans="35:37" x14ac:dyDescent="0.3">
      <c r="AI8401" s="32">
        <f t="shared" si="169"/>
        <v>45641.916666646299</v>
      </c>
      <c r="AJ8401" s="33">
        <v>137.83000000000001</v>
      </c>
      <c r="AK8401" s="33">
        <f>MIN(CalcoliFV!$AN$7,CalcoliFV!$AO$7+MAX(0,180-AJ8401)+4)</f>
        <v>110</v>
      </c>
    </row>
    <row r="8402" spans="35:37" x14ac:dyDescent="0.3">
      <c r="AI8402" s="32">
        <f t="shared" si="169"/>
        <v>45641.958333312963</v>
      </c>
      <c r="AJ8402" s="33">
        <v>119</v>
      </c>
      <c r="AK8402" s="33">
        <f>MIN(CalcoliFV!$AN$7,CalcoliFV!$AO$7+MAX(0,180-AJ8402)+4)</f>
        <v>110</v>
      </c>
    </row>
    <row r="8403" spans="35:37" x14ac:dyDescent="0.3">
      <c r="AI8403" s="32">
        <f t="shared" si="169"/>
        <v>45641.999999979627</v>
      </c>
      <c r="AJ8403" s="33">
        <v>105.36808000000001</v>
      </c>
      <c r="AK8403" s="33">
        <f>MIN(CalcoliFV!$AN$7,CalcoliFV!$AO$7+MAX(0,180-AJ8403)+4)</f>
        <v>110</v>
      </c>
    </row>
    <row r="8404" spans="35:37" x14ac:dyDescent="0.3">
      <c r="AI8404" s="32">
        <f t="shared" si="169"/>
        <v>45642.041666646292</v>
      </c>
      <c r="AJ8404" s="33">
        <v>107.57</v>
      </c>
      <c r="AK8404" s="33">
        <f>MIN(CalcoliFV!$AN$7,CalcoliFV!$AO$7+MAX(0,180-AJ8404)+4)</f>
        <v>110</v>
      </c>
    </row>
    <row r="8405" spans="35:37" x14ac:dyDescent="0.3">
      <c r="AI8405" s="32">
        <f t="shared" si="169"/>
        <v>45642.083333312956</v>
      </c>
      <c r="AJ8405" s="33">
        <v>97.3</v>
      </c>
      <c r="AK8405" s="33">
        <f>MIN(CalcoliFV!$AN$7,CalcoliFV!$AO$7+MAX(0,180-AJ8405)+4)</f>
        <v>110</v>
      </c>
    </row>
    <row r="8406" spans="35:37" x14ac:dyDescent="0.3">
      <c r="AI8406" s="32">
        <f t="shared" si="169"/>
        <v>45642.12499997962</v>
      </c>
      <c r="AJ8406" s="33">
        <v>95.59</v>
      </c>
      <c r="AK8406" s="33">
        <f>MIN(CalcoliFV!$AN$7,CalcoliFV!$AO$7+MAX(0,180-AJ8406)+4)</f>
        <v>110</v>
      </c>
    </row>
    <row r="8407" spans="35:37" x14ac:dyDescent="0.3">
      <c r="AI8407" s="32">
        <f t="shared" si="169"/>
        <v>45642.166666646284</v>
      </c>
      <c r="AJ8407" s="33">
        <v>96.84</v>
      </c>
      <c r="AK8407" s="33">
        <f>MIN(CalcoliFV!$AN$7,CalcoliFV!$AO$7+MAX(0,180-AJ8407)+4)</f>
        <v>110</v>
      </c>
    </row>
    <row r="8408" spans="35:37" x14ac:dyDescent="0.3">
      <c r="AI8408" s="32">
        <f t="shared" si="169"/>
        <v>45642.208333312949</v>
      </c>
      <c r="AJ8408" s="33">
        <v>98.9</v>
      </c>
      <c r="AK8408" s="33">
        <f>MIN(CalcoliFV!$AN$7,CalcoliFV!$AO$7+MAX(0,180-AJ8408)+4)</f>
        <v>110</v>
      </c>
    </row>
    <row r="8409" spans="35:37" x14ac:dyDescent="0.3">
      <c r="AI8409" s="32">
        <f t="shared" si="169"/>
        <v>45642.249999979613</v>
      </c>
      <c r="AJ8409" s="33">
        <v>120.1</v>
      </c>
      <c r="AK8409" s="33">
        <f>MIN(CalcoliFV!$AN$7,CalcoliFV!$AO$7+MAX(0,180-AJ8409)+4)</f>
        <v>110</v>
      </c>
    </row>
    <row r="8410" spans="35:37" x14ac:dyDescent="0.3">
      <c r="AI8410" s="32">
        <f t="shared" si="169"/>
        <v>45642.291666646277</v>
      </c>
      <c r="AJ8410" s="33">
        <v>154.61000000000001</v>
      </c>
      <c r="AK8410" s="33">
        <f>MIN(CalcoliFV!$AN$7,CalcoliFV!$AO$7+MAX(0,180-AJ8410)+4)</f>
        <v>99.389999999999986</v>
      </c>
    </row>
    <row r="8411" spans="35:37" x14ac:dyDescent="0.3">
      <c r="AI8411" s="32">
        <f t="shared" si="169"/>
        <v>45642.333333312941</v>
      </c>
      <c r="AJ8411" s="33">
        <v>169.31</v>
      </c>
      <c r="AK8411" s="33">
        <f>MIN(CalcoliFV!$AN$7,CalcoliFV!$AO$7+MAX(0,180-AJ8411)+4)</f>
        <v>84.69</v>
      </c>
    </row>
    <row r="8412" spans="35:37" x14ac:dyDescent="0.3">
      <c r="AI8412" s="32">
        <f t="shared" si="169"/>
        <v>45642.374999979605</v>
      </c>
      <c r="AJ8412" s="33">
        <v>169.48</v>
      </c>
      <c r="AK8412" s="33">
        <f>MIN(CalcoliFV!$AN$7,CalcoliFV!$AO$7+MAX(0,180-AJ8412)+4)</f>
        <v>84.52000000000001</v>
      </c>
    </row>
    <row r="8413" spans="35:37" x14ac:dyDescent="0.3">
      <c r="AI8413" s="32">
        <f t="shared" si="169"/>
        <v>45642.41666664627</v>
      </c>
      <c r="AJ8413" s="33">
        <v>160</v>
      </c>
      <c r="AK8413" s="33">
        <f>MIN(CalcoliFV!$AN$7,CalcoliFV!$AO$7+MAX(0,180-AJ8413)+4)</f>
        <v>94</v>
      </c>
    </row>
    <row r="8414" spans="35:37" x14ac:dyDescent="0.3">
      <c r="AI8414" s="32">
        <f t="shared" si="169"/>
        <v>45642.458333312934</v>
      </c>
      <c r="AJ8414" s="33">
        <v>125.19</v>
      </c>
      <c r="AK8414" s="33">
        <f>MIN(CalcoliFV!$AN$7,CalcoliFV!$AO$7+MAX(0,180-AJ8414)+4)</f>
        <v>110</v>
      </c>
    </row>
    <row r="8415" spans="35:37" x14ac:dyDescent="0.3">
      <c r="AI8415" s="32">
        <f t="shared" si="169"/>
        <v>45642.499999979598</v>
      </c>
      <c r="AJ8415" s="33">
        <v>119.85</v>
      </c>
      <c r="AK8415" s="33">
        <f>MIN(CalcoliFV!$AN$7,CalcoliFV!$AO$7+MAX(0,180-AJ8415)+4)</f>
        <v>110</v>
      </c>
    </row>
    <row r="8416" spans="35:37" x14ac:dyDescent="0.3">
      <c r="AI8416" s="32">
        <f t="shared" si="169"/>
        <v>45642.541666646262</v>
      </c>
      <c r="AJ8416" s="33">
        <v>110.34</v>
      </c>
      <c r="AK8416" s="33">
        <f>MIN(CalcoliFV!$AN$7,CalcoliFV!$AO$7+MAX(0,180-AJ8416)+4)</f>
        <v>110</v>
      </c>
    </row>
    <row r="8417" spans="35:37" x14ac:dyDescent="0.3">
      <c r="AI8417" s="32">
        <f t="shared" si="169"/>
        <v>45642.583333312927</v>
      </c>
      <c r="AJ8417" s="33">
        <v>116.89</v>
      </c>
      <c r="AK8417" s="33">
        <f>MIN(CalcoliFV!$AN$7,CalcoliFV!$AO$7+MAX(0,180-AJ8417)+4)</f>
        <v>110</v>
      </c>
    </row>
    <row r="8418" spans="35:37" x14ac:dyDescent="0.3">
      <c r="AI8418" s="32">
        <f t="shared" si="169"/>
        <v>45642.624999979591</v>
      </c>
      <c r="AJ8418" s="33">
        <v>127.86</v>
      </c>
      <c r="AK8418" s="33">
        <f>MIN(CalcoliFV!$AN$7,CalcoliFV!$AO$7+MAX(0,180-AJ8418)+4)</f>
        <v>110</v>
      </c>
    </row>
    <row r="8419" spans="35:37" x14ac:dyDescent="0.3">
      <c r="AI8419" s="32">
        <f t="shared" si="169"/>
        <v>45642.666666646255</v>
      </c>
      <c r="AJ8419" s="33">
        <v>147.19999999999999</v>
      </c>
      <c r="AK8419" s="33">
        <f>MIN(CalcoliFV!$AN$7,CalcoliFV!$AO$7+MAX(0,180-AJ8419)+4)</f>
        <v>106.80000000000001</v>
      </c>
    </row>
    <row r="8420" spans="35:37" x14ac:dyDescent="0.3">
      <c r="AI8420" s="32">
        <f t="shared" si="169"/>
        <v>45642.708333312919</v>
      </c>
      <c r="AJ8420" s="33">
        <v>164.3</v>
      </c>
      <c r="AK8420" s="33">
        <f>MIN(CalcoliFV!$AN$7,CalcoliFV!$AO$7+MAX(0,180-AJ8420)+4)</f>
        <v>89.699999999999989</v>
      </c>
    </row>
    <row r="8421" spans="35:37" x14ac:dyDescent="0.3">
      <c r="AI8421" s="32">
        <f t="shared" si="169"/>
        <v>45642.749999979584</v>
      </c>
      <c r="AJ8421" s="33">
        <v>166.56</v>
      </c>
      <c r="AK8421" s="33">
        <f>MIN(CalcoliFV!$AN$7,CalcoliFV!$AO$7+MAX(0,180-AJ8421)+4)</f>
        <v>87.44</v>
      </c>
    </row>
    <row r="8422" spans="35:37" x14ac:dyDescent="0.3">
      <c r="AI8422" s="32">
        <f t="shared" si="169"/>
        <v>45642.791666646248</v>
      </c>
      <c r="AJ8422" s="33">
        <v>171.55</v>
      </c>
      <c r="AK8422" s="33">
        <f>MIN(CalcoliFV!$AN$7,CalcoliFV!$AO$7+MAX(0,180-AJ8422)+4)</f>
        <v>82.449999999999989</v>
      </c>
    </row>
    <row r="8423" spans="35:37" x14ac:dyDescent="0.3">
      <c r="AI8423" s="32">
        <f t="shared" si="169"/>
        <v>45642.833333312912</v>
      </c>
      <c r="AJ8423" s="33">
        <v>172.08</v>
      </c>
      <c r="AK8423" s="33">
        <f>MIN(CalcoliFV!$AN$7,CalcoliFV!$AO$7+MAX(0,180-AJ8423)+4)</f>
        <v>81.919999999999987</v>
      </c>
    </row>
    <row r="8424" spans="35:37" x14ac:dyDescent="0.3">
      <c r="AI8424" s="32">
        <f t="shared" si="169"/>
        <v>45642.874999979576</v>
      </c>
      <c r="AJ8424" s="33">
        <v>165</v>
      </c>
      <c r="AK8424" s="33">
        <f>MIN(CalcoliFV!$AN$7,CalcoliFV!$AO$7+MAX(0,180-AJ8424)+4)</f>
        <v>89</v>
      </c>
    </row>
    <row r="8425" spans="35:37" x14ac:dyDescent="0.3">
      <c r="AI8425" s="32">
        <f t="shared" si="169"/>
        <v>45642.916666646241</v>
      </c>
      <c r="AJ8425" s="33">
        <v>141.15</v>
      </c>
      <c r="AK8425" s="33">
        <f>MIN(CalcoliFV!$AN$7,CalcoliFV!$AO$7+MAX(0,180-AJ8425)+4)</f>
        <v>110</v>
      </c>
    </row>
    <row r="8426" spans="35:37" x14ac:dyDescent="0.3">
      <c r="AI8426" s="32">
        <f t="shared" si="169"/>
        <v>45642.958333312905</v>
      </c>
      <c r="AJ8426" s="33">
        <v>128.85</v>
      </c>
      <c r="AK8426" s="33">
        <f>MIN(CalcoliFV!$AN$7,CalcoliFV!$AO$7+MAX(0,180-AJ8426)+4)</f>
        <v>110</v>
      </c>
    </row>
    <row r="8427" spans="35:37" x14ac:dyDescent="0.3">
      <c r="AI8427" s="32">
        <f t="shared" si="169"/>
        <v>45642.999999979569</v>
      </c>
      <c r="AJ8427" s="33">
        <v>121.33</v>
      </c>
      <c r="AK8427" s="33">
        <f>MIN(CalcoliFV!$AN$7,CalcoliFV!$AO$7+MAX(0,180-AJ8427)+4)</f>
        <v>110</v>
      </c>
    </row>
    <row r="8428" spans="35:37" x14ac:dyDescent="0.3">
      <c r="AI8428" s="32">
        <f t="shared" si="169"/>
        <v>45643.041666646233</v>
      </c>
      <c r="AJ8428" s="33">
        <v>116.63</v>
      </c>
      <c r="AK8428" s="33">
        <f>MIN(CalcoliFV!$AN$7,CalcoliFV!$AO$7+MAX(0,180-AJ8428)+4)</f>
        <v>110</v>
      </c>
    </row>
    <row r="8429" spans="35:37" x14ac:dyDescent="0.3">
      <c r="AI8429" s="32">
        <f t="shared" si="169"/>
        <v>45643.083333312898</v>
      </c>
      <c r="AJ8429" s="33">
        <v>110.36</v>
      </c>
      <c r="AK8429" s="33">
        <f>MIN(CalcoliFV!$AN$7,CalcoliFV!$AO$7+MAX(0,180-AJ8429)+4)</f>
        <v>110</v>
      </c>
    </row>
    <row r="8430" spans="35:37" x14ac:dyDescent="0.3">
      <c r="AI8430" s="32">
        <f t="shared" si="169"/>
        <v>45643.124999979562</v>
      </c>
      <c r="AJ8430" s="33">
        <v>109.5</v>
      </c>
      <c r="AK8430" s="33">
        <f>MIN(CalcoliFV!$AN$7,CalcoliFV!$AO$7+MAX(0,180-AJ8430)+4)</f>
        <v>110</v>
      </c>
    </row>
    <row r="8431" spans="35:37" x14ac:dyDescent="0.3">
      <c r="AI8431" s="32">
        <f t="shared" si="169"/>
        <v>45643.166666646226</v>
      </c>
      <c r="AJ8431" s="33">
        <v>110.18</v>
      </c>
      <c r="AK8431" s="33">
        <f>MIN(CalcoliFV!$AN$7,CalcoliFV!$AO$7+MAX(0,180-AJ8431)+4)</f>
        <v>110</v>
      </c>
    </row>
    <row r="8432" spans="35:37" x14ac:dyDescent="0.3">
      <c r="AI8432" s="32">
        <f t="shared" si="169"/>
        <v>45643.20833331289</v>
      </c>
      <c r="AJ8432" s="33">
        <v>109.9</v>
      </c>
      <c r="AK8432" s="33">
        <f>MIN(CalcoliFV!$AN$7,CalcoliFV!$AO$7+MAX(0,180-AJ8432)+4)</f>
        <v>110</v>
      </c>
    </row>
    <row r="8433" spans="35:37" x14ac:dyDescent="0.3">
      <c r="AI8433" s="32">
        <f t="shared" si="169"/>
        <v>45643.249999979555</v>
      </c>
      <c r="AJ8433" s="33">
        <v>117.57</v>
      </c>
      <c r="AK8433" s="33">
        <f>MIN(CalcoliFV!$AN$7,CalcoliFV!$AO$7+MAX(0,180-AJ8433)+4)</f>
        <v>110</v>
      </c>
    </row>
    <row r="8434" spans="35:37" x14ac:dyDescent="0.3">
      <c r="AI8434" s="32">
        <f t="shared" si="169"/>
        <v>45643.291666646219</v>
      </c>
      <c r="AJ8434" s="33">
        <v>135</v>
      </c>
      <c r="AK8434" s="33">
        <f>MIN(CalcoliFV!$AN$7,CalcoliFV!$AO$7+MAX(0,180-AJ8434)+4)</f>
        <v>110</v>
      </c>
    </row>
    <row r="8435" spans="35:37" x14ac:dyDescent="0.3">
      <c r="AI8435" s="32">
        <f t="shared" si="169"/>
        <v>45643.333333312883</v>
      </c>
      <c r="AJ8435" s="33">
        <v>168.65082000000001</v>
      </c>
      <c r="AK8435" s="33">
        <f>MIN(CalcoliFV!$AN$7,CalcoliFV!$AO$7+MAX(0,180-AJ8435)+4)</f>
        <v>85.34917999999999</v>
      </c>
    </row>
    <row r="8436" spans="35:37" x14ac:dyDescent="0.3">
      <c r="AI8436" s="32">
        <f t="shared" si="169"/>
        <v>45643.374999979547</v>
      </c>
      <c r="AJ8436" s="33">
        <v>179.18</v>
      </c>
      <c r="AK8436" s="33">
        <f>MIN(CalcoliFV!$AN$7,CalcoliFV!$AO$7+MAX(0,180-AJ8436)+4)</f>
        <v>74.819999999999993</v>
      </c>
    </row>
    <row r="8437" spans="35:37" x14ac:dyDescent="0.3">
      <c r="AI8437" s="32">
        <f t="shared" si="169"/>
        <v>45643.416666646212</v>
      </c>
      <c r="AJ8437" s="33">
        <v>156.38999999999999</v>
      </c>
      <c r="AK8437" s="33">
        <f>MIN(CalcoliFV!$AN$7,CalcoliFV!$AO$7+MAX(0,180-AJ8437)+4)</f>
        <v>97.610000000000014</v>
      </c>
    </row>
    <row r="8438" spans="35:37" x14ac:dyDescent="0.3">
      <c r="AI8438" s="32">
        <f t="shared" si="169"/>
        <v>45643.458333312876</v>
      </c>
      <c r="AJ8438" s="33">
        <v>125.08</v>
      </c>
      <c r="AK8438" s="33">
        <f>MIN(CalcoliFV!$AN$7,CalcoliFV!$AO$7+MAX(0,180-AJ8438)+4)</f>
        <v>110</v>
      </c>
    </row>
    <row r="8439" spans="35:37" x14ac:dyDescent="0.3">
      <c r="AI8439" s="32">
        <f t="shared" si="169"/>
        <v>45643.49999997954</v>
      </c>
      <c r="AJ8439" s="33">
        <v>118.73</v>
      </c>
      <c r="AK8439" s="33">
        <f>MIN(CalcoliFV!$AN$7,CalcoliFV!$AO$7+MAX(0,180-AJ8439)+4)</f>
        <v>110</v>
      </c>
    </row>
    <row r="8440" spans="35:37" x14ac:dyDescent="0.3">
      <c r="AI8440" s="32">
        <f t="shared" si="169"/>
        <v>45643.541666646204</v>
      </c>
      <c r="AJ8440" s="33">
        <v>109.3</v>
      </c>
      <c r="AK8440" s="33">
        <f>MIN(CalcoliFV!$AN$7,CalcoliFV!$AO$7+MAX(0,180-AJ8440)+4)</f>
        <v>110</v>
      </c>
    </row>
    <row r="8441" spans="35:37" x14ac:dyDescent="0.3">
      <c r="AI8441" s="32">
        <f t="shared" si="169"/>
        <v>45643.583333312868</v>
      </c>
      <c r="AJ8441" s="33">
        <v>109.24</v>
      </c>
      <c r="AK8441" s="33">
        <f>MIN(CalcoliFV!$AN$7,CalcoliFV!$AO$7+MAX(0,180-AJ8441)+4)</f>
        <v>110</v>
      </c>
    </row>
    <row r="8442" spans="35:37" x14ac:dyDescent="0.3">
      <c r="AI8442" s="32">
        <f t="shared" si="169"/>
        <v>45643.624999979533</v>
      </c>
      <c r="AJ8442" s="33">
        <v>120</v>
      </c>
      <c r="AK8442" s="33">
        <f>MIN(CalcoliFV!$AN$7,CalcoliFV!$AO$7+MAX(0,180-AJ8442)+4)</f>
        <v>110</v>
      </c>
    </row>
    <row r="8443" spans="35:37" x14ac:dyDescent="0.3">
      <c r="AI8443" s="32">
        <f t="shared" si="169"/>
        <v>45643.666666646197</v>
      </c>
      <c r="AJ8443" s="33">
        <v>146.27753999999999</v>
      </c>
      <c r="AK8443" s="33">
        <f>MIN(CalcoliFV!$AN$7,CalcoliFV!$AO$7+MAX(0,180-AJ8443)+4)</f>
        <v>107.72246000000001</v>
      </c>
    </row>
    <row r="8444" spans="35:37" x14ac:dyDescent="0.3">
      <c r="AI8444" s="32">
        <f t="shared" si="169"/>
        <v>45643.708333312861</v>
      </c>
      <c r="AJ8444" s="33">
        <v>179.18</v>
      </c>
      <c r="AK8444" s="33">
        <f>MIN(CalcoliFV!$AN$7,CalcoliFV!$AO$7+MAX(0,180-AJ8444)+4)</f>
        <v>74.819999999999993</v>
      </c>
    </row>
    <row r="8445" spans="35:37" x14ac:dyDescent="0.3">
      <c r="AI8445" s="32">
        <f t="shared" si="169"/>
        <v>45643.749999979525</v>
      </c>
      <c r="AJ8445" s="33">
        <v>179.18</v>
      </c>
      <c r="AK8445" s="33">
        <f>MIN(CalcoliFV!$AN$7,CalcoliFV!$AO$7+MAX(0,180-AJ8445)+4)</f>
        <v>74.819999999999993</v>
      </c>
    </row>
    <row r="8446" spans="35:37" x14ac:dyDescent="0.3">
      <c r="AI8446" s="32">
        <f t="shared" si="169"/>
        <v>45643.79166664619</v>
      </c>
      <c r="AJ8446" s="33">
        <v>174.43</v>
      </c>
      <c r="AK8446" s="33">
        <f>MIN(CalcoliFV!$AN$7,CalcoliFV!$AO$7+MAX(0,180-AJ8446)+4)</f>
        <v>79.569999999999993</v>
      </c>
    </row>
    <row r="8447" spans="35:37" x14ac:dyDescent="0.3">
      <c r="AI8447" s="32">
        <f t="shared" si="169"/>
        <v>45643.833333312854</v>
      </c>
      <c r="AJ8447" s="33">
        <v>172.08</v>
      </c>
      <c r="AK8447" s="33">
        <f>MIN(CalcoliFV!$AN$7,CalcoliFV!$AO$7+MAX(0,180-AJ8447)+4)</f>
        <v>81.919999999999987</v>
      </c>
    </row>
    <row r="8448" spans="35:37" x14ac:dyDescent="0.3">
      <c r="AI8448" s="32">
        <f t="shared" si="169"/>
        <v>45643.874999979518</v>
      </c>
      <c r="AJ8448" s="33">
        <v>140</v>
      </c>
      <c r="AK8448" s="33">
        <f>MIN(CalcoliFV!$AN$7,CalcoliFV!$AO$7+MAX(0,180-AJ8448)+4)</f>
        <v>110</v>
      </c>
    </row>
    <row r="8449" spans="35:37" x14ac:dyDescent="0.3">
      <c r="AI8449" s="32">
        <f t="shared" si="169"/>
        <v>45643.916666646182</v>
      </c>
      <c r="AJ8449" s="33">
        <v>130.72</v>
      </c>
      <c r="AK8449" s="33">
        <f>MIN(CalcoliFV!$AN$7,CalcoliFV!$AO$7+MAX(0,180-AJ8449)+4)</f>
        <v>110</v>
      </c>
    </row>
    <row r="8450" spans="35:37" x14ac:dyDescent="0.3">
      <c r="AI8450" s="32">
        <f t="shared" si="169"/>
        <v>45643.958333312847</v>
      </c>
      <c r="AJ8450" s="33">
        <v>124.83</v>
      </c>
      <c r="AK8450" s="33">
        <f>MIN(CalcoliFV!$AN$7,CalcoliFV!$AO$7+MAX(0,180-AJ8450)+4)</f>
        <v>110</v>
      </c>
    </row>
    <row r="8451" spans="35:37" x14ac:dyDescent="0.3">
      <c r="AI8451" s="32">
        <f t="shared" si="169"/>
        <v>45643.999999979511</v>
      </c>
      <c r="AJ8451" s="33">
        <v>117.5</v>
      </c>
      <c r="AK8451" s="33">
        <f>MIN(CalcoliFV!$AN$7,CalcoliFV!$AO$7+MAX(0,180-AJ8451)+4)</f>
        <v>110</v>
      </c>
    </row>
    <row r="8452" spans="35:37" x14ac:dyDescent="0.3">
      <c r="AI8452" s="32">
        <f t="shared" si="169"/>
        <v>45644.041666646175</v>
      </c>
      <c r="AJ8452" s="33">
        <v>104.4</v>
      </c>
      <c r="AK8452" s="33">
        <f>MIN(CalcoliFV!$AN$7,CalcoliFV!$AO$7+MAX(0,180-AJ8452)+4)</f>
        <v>110</v>
      </c>
    </row>
    <row r="8453" spans="35:37" x14ac:dyDescent="0.3">
      <c r="AI8453" s="32">
        <f t="shared" ref="AI8453:AI8516" si="170">AI8452+1/24</f>
        <v>45644.083333312839</v>
      </c>
      <c r="AJ8453" s="33">
        <v>103.1</v>
      </c>
      <c r="AK8453" s="33">
        <f>MIN(CalcoliFV!$AN$7,CalcoliFV!$AO$7+MAX(0,180-AJ8453)+4)</f>
        <v>110</v>
      </c>
    </row>
    <row r="8454" spans="35:37" x14ac:dyDescent="0.3">
      <c r="AI8454" s="32">
        <f t="shared" si="170"/>
        <v>45644.124999979504</v>
      </c>
      <c r="AJ8454" s="33">
        <v>101.19</v>
      </c>
      <c r="AK8454" s="33">
        <f>MIN(CalcoliFV!$AN$7,CalcoliFV!$AO$7+MAX(0,180-AJ8454)+4)</f>
        <v>110</v>
      </c>
    </row>
    <row r="8455" spans="35:37" x14ac:dyDescent="0.3">
      <c r="AI8455" s="32">
        <f t="shared" si="170"/>
        <v>45644.166666646168</v>
      </c>
      <c r="AJ8455" s="33">
        <v>98.71</v>
      </c>
      <c r="AK8455" s="33">
        <f>MIN(CalcoliFV!$AN$7,CalcoliFV!$AO$7+MAX(0,180-AJ8455)+4)</f>
        <v>110</v>
      </c>
    </row>
    <row r="8456" spans="35:37" x14ac:dyDescent="0.3">
      <c r="AI8456" s="32">
        <f t="shared" si="170"/>
        <v>45644.208333312832</v>
      </c>
      <c r="AJ8456" s="33">
        <v>100.1</v>
      </c>
      <c r="AK8456" s="33">
        <f>MIN(CalcoliFV!$AN$7,CalcoliFV!$AO$7+MAX(0,180-AJ8456)+4)</f>
        <v>110</v>
      </c>
    </row>
    <row r="8457" spans="35:37" x14ac:dyDescent="0.3">
      <c r="AI8457" s="32">
        <f t="shared" si="170"/>
        <v>45644.249999979496</v>
      </c>
      <c r="AJ8457" s="33">
        <v>109.87</v>
      </c>
      <c r="AK8457" s="33">
        <f>MIN(CalcoliFV!$AN$7,CalcoliFV!$AO$7+MAX(0,180-AJ8457)+4)</f>
        <v>110</v>
      </c>
    </row>
    <row r="8458" spans="35:37" x14ac:dyDescent="0.3">
      <c r="AI8458" s="32">
        <f t="shared" si="170"/>
        <v>45644.291666646161</v>
      </c>
      <c r="AJ8458" s="33">
        <v>124.61</v>
      </c>
      <c r="AK8458" s="33">
        <f>MIN(CalcoliFV!$AN$7,CalcoliFV!$AO$7+MAX(0,180-AJ8458)+4)</f>
        <v>110</v>
      </c>
    </row>
    <row r="8459" spans="35:37" x14ac:dyDescent="0.3">
      <c r="AI8459" s="32">
        <f t="shared" si="170"/>
        <v>45644.333333312825</v>
      </c>
      <c r="AJ8459" s="33">
        <v>170</v>
      </c>
      <c r="AK8459" s="33">
        <f>MIN(CalcoliFV!$AN$7,CalcoliFV!$AO$7+MAX(0,180-AJ8459)+4)</f>
        <v>84</v>
      </c>
    </row>
    <row r="8460" spans="35:37" x14ac:dyDescent="0.3">
      <c r="AI8460" s="32">
        <f t="shared" si="170"/>
        <v>45644.374999979489</v>
      </c>
      <c r="AJ8460" s="33">
        <v>179.18</v>
      </c>
      <c r="AK8460" s="33">
        <f>MIN(CalcoliFV!$AN$7,CalcoliFV!$AO$7+MAX(0,180-AJ8460)+4)</f>
        <v>74.819999999999993</v>
      </c>
    </row>
    <row r="8461" spans="35:37" x14ac:dyDescent="0.3">
      <c r="AI8461" s="32">
        <f t="shared" si="170"/>
        <v>45644.416666646153</v>
      </c>
      <c r="AJ8461" s="33">
        <v>160</v>
      </c>
      <c r="AK8461" s="33">
        <f>MIN(CalcoliFV!$AN$7,CalcoliFV!$AO$7+MAX(0,180-AJ8461)+4)</f>
        <v>94</v>
      </c>
    </row>
    <row r="8462" spans="35:37" x14ac:dyDescent="0.3">
      <c r="AI8462" s="32">
        <f t="shared" si="170"/>
        <v>45644.458333312818</v>
      </c>
      <c r="AJ8462" s="33">
        <v>122.76</v>
      </c>
      <c r="AK8462" s="33">
        <f>MIN(CalcoliFV!$AN$7,CalcoliFV!$AO$7+MAX(0,180-AJ8462)+4)</f>
        <v>110</v>
      </c>
    </row>
    <row r="8463" spans="35:37" x14ac:dyDescent="0.3">
      <c r="AI8463" s="32">
        <f t="shared" si="170"/>
        <v>45644.499999979482</v>
      </c>
      <c r="AJ8463" s="33">
        <v>119.94</v>
      </c>
      <c r="AK8463" s="33">
        <f>MIN(CalcoliFV!$AN$7,CalcoliFV!$AO$7+MAX(0,180-AJ8463)+4)</f>
        <v>110</v>
      </c>
    </row>
    <row r="8464" spans="35:37" x14ac:dyDescent="0.3">
      <c r="AI8464" s="32">
        <f t="shared" si="170"/>
        <v>45644.541666646146</v>
      </c>
      <c r="AJ8464" s="33">
        <v>110.03</v>
      </c>
      <c r="AK8464" s="33">
        <f>MIN(CalcoliFV!$AN$7,CalcoliFV!$AO$7+MAX(0,180-AJ8464)+4)</f>
        <v>110</v>
      </c>
    </row>
    <row r="8465" spans="35:37" x14ac:dyDescent="0.3">
      <c r="AI8465" s="32">
        <f t="shared" si="170"/>
        <v>45644.58333331281</v>
      </c>
      <c r="AJ8465" s="33">
        <v>113.28</v>
      </c>
      <c r="AK8465" s="33">
        <f>MIN(CalcoliFV!$AN$7,CalcoliFV!$AO$7+MAX(0,180-AJ8465)+4)</f>
        <v>110</v>
      </c>
    </row>
    <row r="8466" spans="35:37" x14ac:dyDescent="0.3">
      <c r="AI8466" s="32">
        <f t="shared" si="170"/>
        <v>45644.624999979475</v>
      </c>
      <c r="AJ8466" s="33">
        <v>122.55</v>
      </c>
      <c r="AK8466" s="33">
        <f>MIN(CalcoliFV!$AN$7,CalcoliFV!$AO$7+MAX(0,180-AJ8466)+4)</f>
        <v>110</v>
      </c>
    </row>
    <row r="8467" spans="35:37" x14ac:dyDescent="0.3">
      <c r="AI8467" s="32">
        <f t="shared" si="170"/>
        <v>45644.666666646139</v>
      </c>
      <c r="AJ8467" s="33">
        <v>135.97165000000001</v>
      </c>
      <c r="AK8467" s="33">
        <f>MIN(CalcoliFV!$AN$7,CalcoliFV!$AO$7+MAX(0,180-AJ8467)+4)</f>
        <v>110</v>
      </c>
    </row>
    <row r="8468" spans="35:37" x14ac:dyDescent="0.3">
      <c r="AI8468" s="32">
        <f t="shared" si="170"/>
        <v>45644.708333312803</v>
      </c>
      <c r="AJ8468" s="33">
        <v>170.54</v>
      </c>
      <c r="AK8468" s="33">
        <f>MIN(CalcoliFV!$AN$7,CalcoliFV!$AO$7+MAX(0,180-AJ8468)+4)</f>
        <v>83.460000000000008</v>
      </c>
    </row>
    <row r="8469" spans="35:37" x14ac:dyDescent="0.3">
      <c r="AI8469" s="32">
        <f t="shared" si="170"/>
        <v>45644.749999979467</v>
      </c>
      <c r="AJ8469" s="33">
        <v>158.91</v>
      </c>
      <c r="AK8469" s="33">
        <f>MIN(CalcoliFV!$AN$7,CalcoliFV!$AO$7+MAX(0,180-AJ8469)+4)</f>
        <v>95.09</v>
      </c>
    </row>
    <row r="8470" spans="35:37" x14ac:dyDescent="0.3">
      <c r="AI8470" s="32">
        <f t="shared" si="170"/>
        <v>45644.791666646131</v>
      </c>
      <c r="AJ8470" s="33">
        <v>168.08</v>
      </c>
      <c r="AK8470" s="33">
        <f>MIN(CalcoliFV!$AN$7,CalcoliFV!$AO$7+MAX(0,180-AJ8470)+4)</f>
        <v>85.919999999999987</v>
      </c>
    </row>
    <row r="8471" spans="35:37" x14ac:dyDescent="0.3">
      <c r="AI8471" s="32">
        <f t="shared" si="170"/>
        <v>45644.833333312796</v>
      </c>
      <c r="AJ8471" s="33">
        <v>150</v>
      </c>
      <c r="AK8471" s="33">
        <f>MIN(CalcoliFV!$AN$7,CalcoliFV!$AO$7+MAX(0,180-AJ8471)+4)</f>
        <v>104</v>
      </c>
    </row>
    <row r="8472" spans="35:37" x14ac:dyDescent="0.3">
      <c r="AI8472" s="32">
        <f t="shared" si="170"/>
        <v>45644.87499997946</v>
      </c>
      <c r="AJ8472" s="33">
        <v>134.99</v>
      </c>
      <c r="AK8472" s="33">
        <f>MIN(CalcoliFV!$AN$7,CalcoliFV!$AO$7+MAX(0,180-AJ8472)+4)</f>
        <v>110</v>
      </c>
    </row>
    <row r="8473" spans="35:37" x14ac:dyDescent="0.3">
      <c r="AI8473" s="32">
        <f t="shared" si="170"/>
        <v>45644.916666646124</v>
      </c>
      <c r="AJ8473" s="33">
        <v>126.26</v>
      </c>
      <c r="AK8473" s="33">
        <f>MIN(CalcoliFV!$AN$7,CalcoliFV!$AO$7+MAX(0,180-AJ8473)+4)</f>
        <v>110</v>
      </c>
    </row>
    <row r="8474" spans="35:37" x14ac:dyDescent="0.3">
      <c r="AI8474" s="32">
        <f t="shared" si="170"/>
        <v>45644.958333312788</v>
      </c>
      <c r="AJ8474" s="33">
        <v>124.29</v>
      </c>
      <c r="AK8474" s="33">
        <f>MIN(CalcoliFV!$AN$7,CalcoliFV!$AO$7+MAX(0,180-AJ8474)+4)</f>
        <v>110</v>
      </c>
    </row>
    <row r="8475" spans="35:37" x14ac:dyDescent="0.3">
      <c r="AI8475" s="32">
        <f t="shared" si="170"/>
        <v>45644.999999979453</v>
      </c>
      <c r="AJ8475" s="33">
        <v>116.9</v>
      </c>
      <c r="AK8475" s="33">
        <f>MIN(CalcoliFV!$AN$7,CalcoliFV!$AO$7+MAX(0,180-AJ8475)+4)</f>
        <v>110</v>
      </c>
    </row>
    <row r="8476" spans="35:37" x14ac:dyDescent="0.3">
      <c r="AI8476" s="32">
        <f t="shared" si="170"/>
        <v>45645.041666646117</v>
      </c>
      <c r="AJ8476" s="33">
        <v>107.99</v>
      </c>
      <c r="AK8476" s="33">
        <f>MIN(CalcoliFV!$AN$7,CalcoliFV!$AO$7+MAX(0,180-AJ8476)+4)</f>
        <v>110</v>
      </c>
    </row>
    <row r="8477" spans="35:37" x14ac:dyDescent="0.3">
      <c r="AI8477" s="32">
        <f t="shared" si="170"/>
        <v>45645.083333312781</v>
      </c>
      <c r="AJ8477" s="33">
        <v>102.25</v>
      </c>
      <c r="AK8477" s="33">
        <f>MIN(CalcoliFV!$AN$7,CalcoliFV!$AO$7+MAX(0,180-AJ8477)+4)</f>
        <v>110</v>
      </c>
    </row>
    <row r="8478" spans="35:37" x14ac:dyDescent="0.3">
      <c r="AI8478" s="32">
        <f t="shared" si="170"/>
        <v>45645.124999979445</v>
      </c>
      <c r="AJ8478" s="33">
        <v>101.17</v>
      </c>
      <c r="AK8478" s="33">
        <f>MIN(CalcoliFV!$AN$7,CalcoliFV!$AO$7+MAX(0,180-AJ8478)+4)</f>
        <v>110</v>
      </c>
    </row>
    <row r="8479" spans="35:37" x14ac:dyDescent="0.3">
      <c r="AI8479" s="32">
        <f t="shared" si="170"/>
        <v>45645.16666664611</v>
      </c>
      <c r="AJ8479" s="33">
        <v>98.6</v>
      </c>
      <c r="AK8479" s="33">
        <f>MIN(CalcoliFV!$AN$7,CalcoliFV!$AO$7+MAX(0,180-AJ8479)+4)</f>
        <v>110</v>
      </c>
    </row>
    <row r="8480" spans="35:37" x14ac:dyDescent="0.3">
      <c r="AI8480" s="32">
        <f t="shared" si="170"/>
        <v>45645.208333312774</v>
      </c>
      <c r="AJ8480" s="33">
        <v>99.29</v>
      </c>
      <c r="AK8480" s="33">
        <f>MIN(CalcoliFV!$AN$7,CalcoliFV!$AO$7+MAX(0,180-AJ8480)+4)</f>
        <v>110</v>
      </c>
    </row>
    <row r="8481" spans="35:37" x14ac:dyDescent="0.3">
      <c r="AI8481" s="32">
        <f t="shared" si="170"/>
        <v>45645.249999979438</v>
      </c>
      <c r="AJ8481" s="33">
        <v>104.23988</v>
      </c>
      <c r="AK8481" s="33">
        <f>MIN(CalcoliFV!$AN$7,CalcoliFV!$AO$7+MAX(0,180-AJ8481)+4)</f>
        <v>110</v>
      </c>
    </row>
    <row r="8482" spans="35:37" x14ac:dyDescent="0.3">
      <c r="AI8482" s="32">
        <f t="shared" si="170"/>
        <v>45645.291666646102</v>
      </c>
      <c r="AJ8482" s="33">
        <v>121.28</v>
      </c>
      <c r="AK8482" s="33">
        <f>MIN(CalcoliFV!$AN$7,CalcoliFV!$AO$7+MAX(0,180-AJ8482)+4)</f>
        <v>110</v>
      </c>
    </row>
    <row r="8483" spans="35:37" x14ac:dyDescent="0.3">
      <c r="AI8483" s="32">
        <f t="shared" si="170"/>
        <v>45645.333333312767</v>
      </c>
      <c r="AJ8483" s="33">
        <v>143.12</v>
      </c>
      <c r="AK8483" s="33">
        <f>MIN(CalcoliFV!$AN$7,CalcoliFV!$AO$7+MAX(0,180-AJ8483)+4)</f>
        <v>110</v>
      </c>
    </row>
    <row r="8484" spans="35:37" x14ac:dyDescent="0.3">
      <c r="AI8484" s="32">
        <f t="shared" si="170"/>
        <v>45645.374999979431</v>
      </c>
      <c r="AJ8484" s="33">
        <v>155</v>
      </c>
      <c r="AK8484" s="33">
        <f>MIN(CalcoliFV!$AN$7,CalcoliFV!$AO$7+MAX(0,180-AJ8484)+4)</f>
        <v>99</v>
      </c>
    </row>
    <row r="8485" spans="35:37" x14ac:dyDescent="0.3">
      <c r="AI8485" s="32">
        <f t="shared" si="170"/>
        <v>45645.416666646095</v>
      </c>
      <c r="AJ8485" s="33">
        <v>135</v>
      </c>
      <c r="AK8485" s="33">
        <f>MIN(CalcoliFV!$AN$7,CalcoliFV!$AO$7+MAX(0,180-AJ8485)+4)</f>
        <v>110</v>
      </c>
    </row>
    <row r="8486" spans="35:37" x14ac:dyDescent="0.3">
      <c r="AI8486" s="32">
        <f t="shared" si="170"/>
        <v>45645.458333312759</v>
      </c>
      <c r="AJ8486" s="33">
        <v>120.1</v>
      </c>
      <c r="AK8486" s="33">
        <f>MIN(CalcoliFV!$AN$7,CalcoliFV!$AO$7+MAX(0,180-AJ8486)+4)</f>
        <v>110</v>
      </c>
    </row>
    <row r="8487" spans="35:37" x14ac:dyDescent="0.3">
      <c r="AI8487" s="32">
        <f t="shared" si="170"/>
        <v>45645.499999979424</v>
      </c>
      <c r="AJ8487" s="33">
        <v>118.57</v>
      </c>
      <c r="AK8487" s="33">
        <f>MIN(CalcoliFV!$AN$7,CalcoliFV!$AO$7+MAX(0,180-AJ8487)+4)</f>
        <v>110</v>
      </c>
    </row>
    <row r="8488" spans="35:37" x14ac:dyDescent="0.3">
      <c r="AI8488" s="32">
        <f t="shared" si="170"/>
        <v>45645.541666646088</v>
      </c>
      <c r="AJ8488" s="33">
        <v>110</v>
      </c>
      <c r="AK8488" s="33">
        <f>MIN(CalcoliFV!$AN$7,CalcoliFV!$AO$7+MAX(0,180-AJ8488)+4)</f>
        <v>110</v>
      </c>
    </row>
    <row r="8489" spans="35:37" x14ac:dyDescent="0.3">
      <c r="AI8489" s="32">
        <f t="shared" si="170"/>
        <v>45645.583333312752</v>
      </c>
      <c r="AJ8489" s="33">
        <v>109.13</v>
      </c>
      <c r="AK8489" s="33">
        <f>MIN(CalcoliFV!$AN$7,CalcoliFV!$AO$7+MAX(0,180-AJ8489)+4)</f>
        <v>110</v>
      </c>
    </row>
    <row r="8490" spans="35:37" x14ac:dyDescent="0.3">
      <c r="AI8490" s="32">
        <f t="shared" si="170"/>
        <v>45645.624999979416</v>
      </c>
      <c r="AJ8490" s="33">
        <v>117.73</v>
      </c>
      <c r="AK8490" s="33">
        <f>MIN(CalcoliFV!$AN$7,CalcoliFV!$AO$7+MAX(0,180-AJ8490)+4)</f>
        <v>110</v>
      </c>
    </row>
    <row r="8491" spans="35:37" x14ac:dyDescent="0.3">
      <c r="AI8491" s="32">
        <f t="shared" si="170"/>
        <v>45645.666666646081</v>
      </c>
      <c r="AJ8491" s="33">
        <v>127.24</v>
      </c>
      <c r="AK8491" s="33">
        <f>MIN(CalcoliFV!$AN$7,CalcoliFV!$AO$7+MAX(0,180-AJ8491)+4)</f>
        <v>110</v>
      </c>
    </row>
    <row r="8492" spans="35:37" x14ac:dyDescent="0.3">
      <c r="AI8492" s="32">
        <f t="shared" si="170"/>
        <v>45645.708333312745</v>
      </c>
      <c r="AJ8492" s="33">
        <v>144</v>
      </c>
      <c r="AK8492" s="33">
        <f>MIN(CalcoliFV!$AN$7,CalcoliFV!$AO$7+MAX(0,180-AJ8492)+4)</f>
        <v>110</v>
      </c>
    </row>
    <row r="8493" spans="35:37" x14ac:dyDescent="0.3">
      <c r="AI8493" s="32">
        <f t="shared" si="170"/>
        <v>45645.749999979409</v>
      </c>
      <c r="AJ8493" s="33">
        <v>139.85</v>
      </c>
      <c r="AK8493" s="33">
        <f>MIN(CalcoliFV!$AN$7,CalcoliFV!$AO$7+MAX(0,180-AJ8493)+4)</f>
        <v>110</v>
      </c>
    </row>
    <row r="8494" spans="35:37" x14ac:dyDescent="0.3">
      <c r="AI8494" s="32">
        <f t="shared" si="170"/>
        <v>45645.791666646073</v>
      </c>
      <c r="AJ8494" s="33">
        <v>137.25662</v>
      </c>
      <c r="AK8494" s="33">
        <f>MIN(CalcoliFV!$AN$7,CalcoliFV!$AO$7+MAX(0,180-AJ8494)+4)</f>
        <v>110</v>
      </c>
    </row>
    <row r="8495" spans="35:37" x14ac:dyDescent="0.3">
      <c r="AI8495" s="32">
        <f t="shared" si="170"/>
        <v>45645.833333312738</v>
      </c>
      <c r="AJ8495" s="33">
        <v>136.26852</v>
      </c>
      <c r="AK8495" s="33">
        <f>MIN(CalcoliFV!$AN$7,CalcoliFV!$AO$7+MAX(0,180-AJ8495)+4)</f>
        <v>110</v>
      </c>
    </row>
    <row r="8496" spans="35:37" x14ac:dyDescent="0.3">
      <c r="AI8496" s="32">
        <f t="shared" si="170"/>
        <v>45645.874999979402</v>
      </c>
      <c r="AJ8496" s="33">
        <v>123.88</v>
      </c>
      <c r="AK8496" s="33">
        <f>MIN(CalcoliFV!$AN$7,CalcoliFV!$AO$7+MAX(0,180-AJ8496)+4)</f>
        <v>110</v>
      </c>
    </row>
    <row r="8497" spans="35:37" x14ac:dyDescent="0.3">
      <c r="AI8497" s="32">
        <f t="shared" si="170"/>
        <v>45645.916666646066</v>
      </c>
      <c r="AJ8497" s="33">
        <v>114.08</v>
      </c>
      <c r="AK8497" s="33">
        <f>MIN(CalcoliFV!$AN$7,CalcoliFV!$AO$7+MAX(0,180-AJ8497)+4)</f>
        <v>110</v>
      </c>
    </row>
    <row r="8498" spans="35:37" x14ac:dyDescent="0.3">
      <c r="AI8498" s="32">
        <f t="shared" si="170"/>
        <v>45645.95833331273</v>
      </c>
      <c r="AJ8498" s="33">
        <v>104.41988000000001</v>
      </c>
      <c r="AK8498" s="33">
        <f>MIN(CalcoliFV!$AN$7,CalcoliFV!$AO$7+MAX(0,180-AJ8498)+4)</f>
        <v>110</v>
      </c>
    </row>
    <row r="8499" spans="35:37" x14ac:dyDescent="0.3">
      <c r="AI8499" s="32">
        <f t="shared" si="170"/>
        <v>45645.999999979394</v>
      </c>
      <c r="AJ8499" s="33">
        <v>96.9</v>
      </c>
      <c r="AK8499" s="33">
        <f>MIN(CalcoliFV!$AN$7,CalcoliFV!$AO$7+MAX(0,180-AJ8499)+4)</f>
        <v>110</v>
      </c>
    </row>
    <row r="8500" spans="35:37" x14ac:dyDescent="0.3">
      <c r="AI8500" s="32">
        <f t="shared" si="170"/>
        <v>45646.041666646059</v>
      </c>
      <c r="AJ8500" s="33">
        <v>100.05</v>
      </c>
      <c r="AK8500" s="33">
        <f>MIN(CalcoliFV!$AN$7,CalcoliFV!$AO$7+MAX(0,180-AJ8500)+4)</f>
        <v>110</v>
      </c>
    </row>
    <row r="8501" spans="35:37" x14ac:dyDescent="0.3">
      <c r="AI8501" s="32">
        <f t="shared" si="170"/>
        <v>45646.083333312723</v>
      </c>
      <c r="AJ8501" s="33">
        <v>93.84</v>
      </c>
      <c r="AK8501" s="33">
        <f>MIN(CalcoliFV!$AN$7,CalcoliFV!$AO$7+MAX(0,180-AJ8501)+4)</f>
        <v>110</v>
      </c>
    </row>
    <row r="8502" spans="35:37" x14ac:dyDescent="0.3">
      <c r="AI8502" s="32">
        <f t="shared" si="170"/>
        <v>45646.124999979387</v>
      </c>
      <c r="AJ8502" s="33">
        <v>89.1</v>
      </c>
      <c r="AK8502" s="33">
        <f>MIN(CalcoliFV!$AN$7,CalcoliFV!$AO$7+MAX(0,180-AJ8502)+4)</f>
        <v>110</v>
      </c>
    </row>
    <row r="8503" spans="35:37" x14ac:dyDescent="0.3">
      <c r="AI8503" s="32">
        <f t="shared" si="170"/>
        <v>45646.166666646051</v>
      </c>
      <c r="AJ8503" s="33">
        <v>48.65</v>
      </c>
      <c r="AK8503" s="33">
        <f>MIN(CalcoliFV!$AN$7,CalcoliFV!$AO$7+MAX(0,180-AJ8503)+4)</f>
        <v>110</v>
      </c>
    </row>
    <row r="8504" spans="35:37" x14ac:dyDescent="0.3">
      <c r="AI8504" s="32">
        <f t="shared" si="170"/>
        <v>45646.208333312716</v>
      </c>
      <c r="AJ8504" s="33">
        <v>46.646239999999999</v>
      </c>
      <c r="AK8504" s="33">
        <f>MIN(CalcoliFV!$AN$7,CalcoliFV!$AO$7+MAX(0,180-AJ8504)+4)</f>
        <v>110</v>
      </c>
    </row>
    <row r="8505" spans="35:37" x14ac:dyDescent="0.3">
      <c r="AI8505" s="32">
        <f t="shared" si="170"/>
        <v>45646.24999997938</v>
      </c>
      <c r="AJ8505" s="33">
        <v>85.21</v>
      </c>
      <c r="AK8505" s="33">
        <f>MIN(CalcoliFV!$AN$7,CalcoliFV!$AO$7+MAX(0,180-AJ8505)+4)</f>
        <v>110</v>
      </c>
    </row>
    <row r="8506" spans="35:37" x14ac:dyDescent="0.3">
      <c r="AI8506" s="32">
        <f t="shared" si="170"/>
        <v>45646.291666646044</v>
      </c>
      <c r="AJ8506" s="33">
        <v>116.6</v>
      </c>
      <c r="AK8506" s="33">
        <f>MIN(CalcoliFV!$AN$7,CalcoliFV!$AO$7+MAX(0,180-AJ8506)+4)</f>
        <v>110</v>
      </c>
    </row>
    <row r="8507" spans="35:37" x14ac:dyDescent="0.3">
      <c r="AI8507" s="32">
        <f t="shared" si="170"/>
        <v>45646.333333312708</v>
      </c>
      <c r="AJ8507" s="33">
        <v>135.69999999999999</v>
      </c>
      <c r="AK8507" s="33">
        <f>MIN(CalcoliFV!$AN$7,CalcoliFV!$AO$7+MAX(0,180-AJ8507)+4)</f>
        <v>110</v>
      </c>
    </row>
    <row r="8508" spans="35:37" x14ac:dyDescent="0.3">
      <c r="AI8508" s="32">
        <f t="shared" si="170"/>
        <v>45646.374999979373</v>
      </c>
      <c r="AJ8508" s="33">
        <v>152.74</v>
      </c>
      <c r="AK8508" s="33">
        <f>MIN(CalcoliFV!$AN$7,CalcoliFV!$AO$7+MAX(0,180-AJ8508)+4)</f>
        <v>101.25999999999999</v>
      </c>
    </row>
    <row r="8509" spans="35:37" x14ac:dyDescent="0.3">
      <c r="AI8509" s="32">
        <f t="shared" si="170"/>
        <v>45646.416666646037</v>
      </c>
      <c r="AJ8509" s="33">
        <v>158.80000000000001</v>
      </c>
      <c r="AK8509" s="33">
        <f>MIN(CalcoliFV!$AN$7,CalcoliFV!$AO$7+MAX(0,180-AJ8509)+4)</f>
        <v>95.199999999999989</v>
      </c>
    </row>
    <row r="8510" spans="35:37" x14ac:dyDescent="0.3">
      <c r="AI8510" s="32">
        <f t="shared" si="170"/>
        <v>45646.458333312701</v>
      </c>
      <c r="AJ8510" s="33">
        <v>140.72</v>
      </c>
      <c r="AK8510" s="33">
        <f>MIN(CalcoliFV!$AN$7,CalcoliFV!$AO$7+MAX(0,180-AJ8510)+4)</f>
        <v>110</v>
      </c>
    </row>
    <row r="8511" spans="35:37" x14ac:dyDescent="0.3">
      <c r="AI8511" s="32">
        <f t="shared" si="170"/>
        <v>45646.499999979365</v>
      </c>
      <c r="AJ8511" s="33">
        <v>118.86</v>
      </c>
      <c r="AK8511" s="33">
        <f>MIN(CalcoliFV!$AN$7,CalcoliFV!$AO$7+MAX(0,180-AJ8511)+4)</f>
        <v>110</v>
      </c>
    </row>
    <row r="8512" spans="35:37" x14ac:dyDescent="0.3">
      <c r="AI8512" s="32">
        <f t="shared" si="170"/>
        <v>45646.54166664603</v>
      </c>
      <c r="AJ8512" s="33">
        <v>109.07</v>
      </c>
      <c r="AK8512" s="33">
        <f>MIN(CalcoliFV!$AN$7,CalcoliFV!$AO$7+MAX(0,180-AJ8512)+4)</f>
        <v>110</v>
      </c>
    </row>
    <row r="8513" spans="35:37" x14ac:dyDescent="0.3">
      <c r="AI8513" s="32">
        <f t="shared" si="170"/>
        <v>45646.583333312694</v>
      </c>
      <c r="AJ8513" s="33">
        <v>105.80374999999999</v>
      </c>
      <c r="AK8513" s="33">
        <f>MIN(CalcoliFV!$AN$7,CalcoliFV!$AO$7+MAX(0,180-AJ8513)+4)</f>
        <v>110</v>
      </c>
    </row>
    <row r="8514" spans="35:37" x14ac:dyDescent="0.3">
      <c r="AI8514" s="32">
        <f t="shared" si="170"/>
        <v>45646.624999979358</v>
      </c>
      <c r="AJ8514" s="33">
        <v>112.71</v>
      </c>
      <c r="AK8514" s="33">
        <f>MIN(CalcoliFV!$AN$7,CalcoliFV!$AO$7+MAX(0,180-AJ8514)+4)</f>
        <v>110</v>
      </c>
    </row>
    <row r="8515" spans="35:37" x14ac:dyDescent="0.3">
      <c r="AI8515" s="32">
        <f t="shared" si="170"/>
        <v>45646.666666646022</v>
      </c>
      <c r="AJ8515" s="33">
        <v>124.34</v>
      </c>
      <c r="AK8515" s="33">
        <f>MIN(CalcoliFV!$AN$7,CalcoliFV!$AO$7+MAX(0,180-AJ8515)+4)</f>
        <v>110</v>
      </c>
    </row>
    <row r="8516" spans="35:37" x14ac:dyDescent="0.3">
      <c r="AI8516" s="32">
        <f t="shared" si="170"/>
        <v>45646.708333312687</v>
      </c>
      <c r="AJ8516" s="33">
        <v>143.13</v>
      </c>
      <c r="AK8516" s="33">
        <f>MIN(CalcoliFV!$AN$7,CalcoliFV!$AO$7+MAX(0,180-AJ8516)+4)</f>
        <v>110</v>
      </c>
    </row>
    <row r="8517" spans="35:37" x14ac:dyDescent="0.3">
      <c r="AI8517" s="32">
        <f t="shared" ref="AI8517:AI8580" si="171">AI8516+1/24</f>
        <v>45646.749999979351</v>
      </c>
      <c r="AJ8517" s="33">
        <v>150</v>
      </c>
      <c r="AK8517" s="33">
        <f>MIN(CalcoliFV!$AN$7,CalcoliFV!$AO$7+MAX(0,180-AJ8517)+4)</f>
        <v>104</v>
      </c>
    </row>
    <row r="8518" spans="35:37" x14ac:dyDescent="0.3">
      <c r="AI8518" s="32">
        <f t="shared" si="171"/>
        <v>45646.791666646015</v>
      </c>
      <c r="AJ8518" s="33">
        <v>144.11000000000001</v>
      </c>
      <c r="AK8518" s="33">
        <f>MIN(CalcoliFV!$AN$7,CalcoliFV!$AO$7+MAX(0,180-AJ8518)+4)</f>
        <v>109.88999999999999</v>
      </c>
    </row>
    <row r="8519" spans="35:37" x14ac:dyDescent="0.3">
      <c r="AI8519" s="32">
        <f t="shared" si="171"/>
        <v>45646.833333312679</v>
      </c>
      <c r="AJ8519" s="33">
        <v>141.47999999999999</v>
      </c>
      <c r="AK8519" s="33">
        <f>MIN(CalcoliFV!$AN$7,CalcoliFV!$AO$7+MAX(0,180-AJ8519)+4)</f>
        <v>110</v>
      </c>
    </row>
    <row r="8520" spans="35:37" x14ac:dyDescent="0.3">
      <c r="AI8520" s="32">
        <f t="shared" si="171"/>
        <v>45646.874999979344</v>
      </c>
      <c r="AJ8520" s="33">
        <v>123.93</v>
      </c>
      <c r="AK8520" s="33">
        <f>MIN(CalcoliFV!$AN$7,CalcoliFV!$AO$7+MAX(0,180-AJ8520)+4)</f>
        <v>110</v>
      </c>
    </row>
    <row r="8521" spans="35:37" x14ac:dyDescent="0.3">
      <c r="AI8521" s="32">
        <f t="shared" si="171"/>
        <v>45646.916666646008</v>
      </c>
      <c r="AJ8521" s="33">
        <v>115.84</v>
      </c>
      <c r="AK8521" s="33">
        <f>MIN(CalcoliFV!$AN$7,CalcoliFV!$AO$7+MAX(0,180-AJ8521)+4)</f>
        <v>110</v>
      </c>
    </row>
    <row r="8522" spans="35:37" x14ac:dyDescent="0.3">
      <c r="AI8522" s="32">
        <f t="shared" si="171"/>
        <v>45646.958333312672</v>
      </c>
      <c r="AJ8522" s="33">
        <v>107.1</v>
      </c>
      <c r="AK8522" s="33">
        <f>MIN(CalcoliFV!$AN$7,CalcoliFV!$AO$7+MAX(0,180-AJ8522)+4)</f>
        <v>110</v>
      </c>
    </row>
    <row r="8523" spans="35:37" x14ac:dyDescent="0.3">
      <c r="AI8523" s="32">
        <f t="shared" si="171"/>
        <v>45646.999999979336</v>
      </c>
      <c r="AJ8523" s="33">
        <v>96.07</v>
      </c>
      <c r="AK8523" s="33">
        <f>MIN(CalcoliFV!$AN$7,CalcoliFV!$AO$7+MAX(0,180-AJ8523)+4)</f>
        <v>110</v>
      </c>
    </row>
    <row r="8524" spans="35:37" x14ac:dyDescent="0.3">
      <c r="AI8524" s="32">
        <f t="shared" si="171"/>
        <v>45647.041666646001</v>
      </c>
      <c r="AJ8524" s="33">
        <v>101.06</v>
      </c>
      <c r="AK8524" s="33">
        <f>MIN(CalcoliFV!$AN$7,CalcoliFV!$AO$7+MAX(0,180-AJ8524)+4)</f>
        <v>110</v>
      </c>
    </row>
    <row r="8525" spans="35:37" x14ac:dyDescent="0.3">
      <c r="AI8525" s="32">
        <f t="shared" si="171"/>
        <v>45647.083333312665</v>
      </c>
      <c r="AJ8525" s="33">
        <v>87.5</v>
      </c>
      <c r="AK8525" s="33">
        <f>MIN(CalcoliFV!$AN$7,CalcoliFV!$AO$7+MAX(0,180-AJ8525)+4)</f>
        <v>110</v>
      </c>
    </row>
    <row r="8526" spans="35:37" x14ac:dyDescent="0.3">
      <c r="AI8526" s="32">
        <f t="shared" si="171"/>
        <v>45647.124999979329</v>
      </c>
      <c r="AJ8526" s="33">
        <v>41.99</v>
      </c>
      <c r="AK8526" s="33">
        <f>MIN(CalcoliFV!$AN$7,CalcoliFV!$AO$7+MAX(0,180-AJ8526)+4)</f>
        <v>110</v>
      </c>
    </row>
    <row r="8527" spans="35:37" x14ac:dyDescent="0.3">
      <c r="AI8527" s="32">
        <f t="shared" si="171"/>
        <v>45647.166666645993</v>
      </c>
      <c r="AJ8527" s="33">
        <v>35.96</v>
      </c>
      <c r="AK8527" s="33">
        <f>MIN(CalcoliFV!$AN$7,CalcoliFV!$AO$7+MAX(0,180-AJ8527)+4)</f>
        <v>110</v>
      </c>
    </row>
    <row r="8528" spans="35:37" x14ac:dyDescent="0.3">
      <c r="AI8528" s="32">
        <f t="shared" si="171"/>
        <v>45647.208333312657</v>
      </c>
      <c r="AJ8528" s="33">
        <v>53.3</v>
      </c>
      <c r="AK8528" s="33">
        <f>MIN(CalcoliFV!$AN$7,CalcoliFV!$AO$7+MAX(0,180-AJ8528)+4)</f>
        <v>110</v>
      </c>
    </row>
    <row r="8529" spans="35:37" x14ac:dyDescent="0.3">
      <c r="AI8529" s="32">
        <f t="shared" si="171"/>
        <v>45647.249999979322</v>
      </c>
      <c r="AJ8529" s="33">
        <v>60</v>
      </c>
      <c r="AK8529" s="33">
        <f>MIN(CalcoliFV!$AN$7,CalcoliFV!$AO$7+MAX(0,180-AJ8529)+4)</f>
        <v>110</v>
      </c>
    </row>
    <row r="8530" spans="35:37" x14ac:dyDescent="0.3">
      <c r="AI8530" s="32">
        <f t="shared" si="171"/>
        <v>45647.291666645986</v>
      </c>
      <c r="AJ8530" s="33">
        <v>96.1</v>
      </c>
      <c r="AK8530" s="33">
        <f>MIN(CalcoliFV!$AN$7,CalcoliFV!$AO$7+MAX(0,180-AJ8530)+4)</f>
        <v>110</v>
      </c>
    </row>
    <row r="8531" spans="35:37" x14ac:dyDescent="0.3">
      <c r="AI8531" s="32">
        <f t="shared" si="171"/>
        <v>45647.33333331265</v>
      </c>
      <c r="AJ8531" s="33">
        <v>109.22</v>
      </c>
      <c r="AK8531" s="33">
        <f>MIN(CalcoliFV!$AN$7,CalcoliFV!$AO$7+MAX(0,180-AJ8531)+4)</f>
        <v>110</v>
      </c>
    </row>
    <row r="8532" spans="35:37" x14ac:dyDescent="0.3">
      <c r="AI8532" s="32">
        <f t="shared" si="171"/>
        <v>45647.374999979314</v>
      </c>
      <c r="AJ8532" s="33">
        <v>119.33</v>
      </c>
      <c r="AK8532" s="33">
        <f>MIN(CalcoliFV!$AN$7,CalcoliFV!$AO$7+MAX(0,180-AJ8532)+4)</f>
        <v>110</v>
      </c>
    </row>
    <row r="8533" spans="35:37" x14ac:dyDescent="0.3">
      <c r="AI8533" s="32">
        <f t="shared" si="171"/>
        <v>45647.416666645979</v>
      </c>
      <c r="AJ8533" s="33">
        <v>112.23</v>
      </c>
      <c r="AK8533" s="33">
        <f>MIN(CalcoliFV!$AN$7,CalcoliFV!$AO$7+MAX(0,180-AJ8533)+4)</f>
        <v>110</v>
      </c>
    </row>
    <row r="8534" spans="35:37" x14ac:dyDescent="0.3">
      <c r="AI8534" s="32">
        <f t="shared" si="171"/>
        <v>45647.458333312643</v>
      </c>
      <c r="AJ8534" s="33">
        <v>80.403630000000007</v>
      </c>
      <c r="AK8534" s="33">
        <f>MIN(CalcoliFV!$AN$7,CalcoliFV!$AO$7+MAX(0,180-AJ8534)+4)</f>
        <v>110</v>
      </c>
    </row>
    <row r="8535" spans="35:37" x14ac:dyDescent="0.3">
      <c r="AI8535" s="32">
        <f t="shared" si="171"/>
        <v>45647.499999979307</v>
      </c>
      <c r="AJ8535" s="33">
        <v>54.512810000000002</v>
      </c>
      <c r="AK8535" s="33">
        <f>MIN(CalcoliFV!$AN$7,CalcoliFV!$AO$7+MAX(0,180-AJ8535)+4)</f>
        <v>110</v>
      </c>
    </row>
    <row r="8536" spans="35:37" x14ac:dyDescent="0.3">
      <c r="AI8536" s="32">
        <f t="shared" si="171"/>
        <v>45647.541666645971</v>
      </c>
      <c r="AJ8536" s="33">
        <v>60</v>
      </c>
      <c r="AK8536" s="33">
        <f>MIN(CalcoliFV!$AN$7,CalcoliFV!$AO$7+MAX(0,180-AJ8536)+4)</f>
        <v>110</v>
      </c>
    </row>
    <row r="8537" spans="35:37" x14ac:dyDescent="0.3">
      <c r="AI8537" s="32">
        <f t="shared" si="171"/>
        <v>45647.583333312636</v>
      </c>
      <c r="AJ8537" s="33">
        <v>72.8</v>
      </c>
      <c r="AK8537" s="33">
        <f>MIN(CalcoliFV!$AN$7,CalcoliFV!$AO$7+MAX(0,180-AJ8537)+4)</f>
        <v>110</v>
      </c>
    </row>
    <row r="8538" spans="35:37" x14ac:dyDescent="0.3">
      <c r="AI8538" s="32">
        <f t="shared" si="171"/>
        <v>45647.6249999793</v>
      </c>
      <c r="AJ8538" s="33">
        <v>99.97</v>
      </c>
      <c r="AK8538" s="33">
        <f>MIN(CalcoliFV!$AN$7,CalcoliFV!$AO$7+MAX(0,180-AJ8538)+4)</f>
        <v>110</v>
      </c>
    </row>
    <row r="8539" spans="35:37" x14ac:dyDescent="0.3">
      <c r="AI8539" s="32">
        <f t="shared" si="171"/>
        <v>45647.666666645964</v>
      </c>
      <c r="AJ8539" s="33">
        <v>122.89</v>
      </c>
      <c r="AK8539" s="33">
        <f>MIN(CalcoliFV!$AN$7,CalcoliFV!$AO$7+MAX(0,180-AJ8539)+4)</f>
        <v>110</v>
      </c>
    </row>
    <row r="8540" spans="35:37" x14ac:dyDescent="0.3">
      <c r="AI8540" s="32">
        <f t="shared" si="171"/>
        <v>45647.708333312628</v>
      </c>
      <c r="AJ8540" s="33">
        <v>136.49</v>
      </c>
      <c r="AK8540" s="33">
        <f>MIN(CalcoliFV!$AN$7,CalcoliFV!$AO$7+MAX(0,180-AJ8540)+4)</f>
        <v>110</v>
      </c>
    </row>
    <row r="8541" spans="35:37" x14ac:dyDescent="0.3">
      <c r="AI8541" s="32">
        <f t="shared" si="171"/>
        <v>45647.749999979293</v>
      </c>
      <c r="AJ8541" s="33">
        <v>147.19</v>
      </c>
      <c r="AK8541" s="33">
        <f>MIN(CalcoliFV!$AN$7,CalcoliFV!$AO$7+MAX(0,180-AJ8541)+4)</f>
        <v>106.81</v>
      </c>
    </row>
    <row r="8542" spans="35:37" x14ac:dyDescent="0.3">
      <c r="AI8542" s="32">
        <f t="shared" si="171"/>
        <v>45647.791666645957</v>
      </c>
      <c r="AJ8542" s="33">
        <v>150.08000000000001</v>
      </c>
      <c r="AK8542" s="33">
        <f>MIN(CalcoliFV!$AN$7,CalcoliFV!$AO$7+MAX(0,180-AJ8542)+4)</f>
        <v>103.91999999999999</v>
      </c>
    </row>
    <row r="8543" spans="35:37" x14ac:dyDescent="0.3">
      <c r="AI8543" s="32">
        <f t="shared" si="171"/>
        <v>45647.833333312621</v>
      </c>
      <c r="AJ8543" s="33">
        <v>151.61000000000001</v>
      </c>
      <c r="AK8543" s="33">
        <f>MIN(CalcoliFV!$AN$7,CalcoliFV!$AO$7+MAX(0,180-AJ8543)+4)</f>
        <v>102.38999999999999</v>
      </c>
    </row>
    <row r="8544" spans="35:37" x14ac:dyDescent="0.3">
      <c r="AI8544" s="32">
        <f t="shared" si="171"/>
        <v>45647.874999979285</v>
      </c>
      <c r="AJ8544" s="33">
        <v>138.59</v>
      </c>
      <c r="AK8544" s="33">
        <f>MIN(CalcoliFV!$AN$7,CalcoliFV!$AO$7+MAX(0,180-AJ8544)+4)</f>
        <v>110</v>
      </c>
    </row>
    <row r="8545" spans="35:37" x14ac:dyDescent="0.3">
      <c r="AI8545" s="32">
        <f t="shared" si="171"/>
        <v>45647.91666664595</v>
      </c>
      <c r="AJ8545" s="33">
        <v>130</v>
      </c>
      <c r="AK8545" s="33">
        <f>MIN(CalcoliFV!$AN$7,CalcoliFV!$AO$7+MAX(0,180-AJ8545)+4)</f>
        <v>110</v>
      </c>
    </row>
    <row r="8546" spans="35:37" x14ac:dyDescent="0.3">
      <c r="AI8546" s="32">
        <f t="shared" si="171"/>
        <v>45647.958333312614</v>
      </c>
      <c r="AJ8546" s="33">
        <v>127.18</v>
      </c>
      <c r="AK8546" s="33">
        <f>MIN(CalcoliFV!$AN$7,CalcoliFV!$AO$7+MAX(0,180-AJ8546)+4)</f>
        <v>110</v>
      </c>
    </row>
    <row r="8547" spans="35:37" x14ac:dyDescent="0.3">
      <c r="AI8547" s="32">
        <f t="shared" si="171"/>
        <v>45647.999999979278</v>
      </c>
      <c r="AJ8547" s="33">
        <v>120</v>
      </c>
      <c r="AK8547" s="33">
        <f>MIN(CalcoliFV!$AN$7,CalcoliFV!$AO$7+MAX(0,180-AJ8547)+4)</f>
        <v>110</v>
      </c>
    </row>
    <row r="8548" spans="35:37" x14ac:dyDescent="0.3">
      <c r="AI8548" s="32">
        <f t="shared" si="171"/>
        <v>45648.041666645942</v>
      </c>
      <c r="AJ8548" s="33">
        <v>119</v>
      </c>
      <c r="AK8548" s="33">
        <f>MIN(CalcoliFV!$AN$7,CalcoliFV!$AO$7+MAX(0,180-AJ8548)+4)</f>
        <v>110</v>
      </c>
    </row>
    <row r="8549" spans="35:37" x14ac:dyDescent="0.3">
      <c r="AI8549" s="32">
        <f t="shared" si="171"/>
        <v>45648.083333312607</v>
      </c>
      <c r="AJ8549" s="33">
        <v>106.9</v>
      </c>
      <c r="AK8549" s="33">
        <f>MIN(CalcoliFV!$AN$7,CalcoliFV!$AO$7+MAX(0,180-AJ8549)+4)</f>
        <v>110</v>
      </c>
    </row>
    <row r="8550" spans="35:37" x14ac:dyDescent="0.3">
      <c r="AI8550" s="32">
        <f t="shared" si="171"/>
        <v>45648.124999979271</v>
      </c>
      <c r="AJ8550" s="33">
        <v>99.15</v>
      </c>
      <c r="AK8550" s="33">
        <f>MIN(CalcoliFV!$AN$7,CalcoliFV!$AO$7+MAX(0,180-AJ8550)+4)</f>
        <v>110</v>
      </c>
    </row>
    <row r="8551" spans="35:37" x14ac:dyDescent="0.3">
      <c r="AI8551" s="32">
        <f t="shared" si="171"/>
        <v>45648.166666645935</v>
      </c>
      <c r="AJ8551" s="33">
        <v>100</v>
      </c>
      <c r="AK8551" s="33">
        <f>MIN(CalcoliFV!$AN$7,CalcoliFV!$AO$7+MAX(0,180-AJ8551)+4)</f>
        <v>110</v>
      </c>
    </row>
    <row r="8552" spans="35:37" x14ac:dyDescent="0.3">
      <c r="AI8552" s="32">
        <f t="shared" si="171"/>
        <v>45648.208333312599</v>
      </c>
      <c r="AJ8552" s="33">
        <v>98.82</v>
      </c>
      <c r="AK8552" s="33">
        <f>MIN(CalcoliFV!$AN$7,CalcoliFV!$AO$7+MAX(0,180-AJ8552)+4)</f>
        <v>110</v>
      </c>
    </row>
    <row r="8553" spans="35:37" x14ac:dyDescent="0.3">
      <c r="AI8553" s="32">
        <f t="shared" si="171"/>
        <v>45648.249999979264</v>
      </c>
      <c r="AJ8553" s="33">
        <v>99.047560000000004</v>
      </c>
      <c r="AK8553" s="33">
        <f>MIN(CalcoliFV!$AN$7,CalcoliFV!$AO$7+MAX(0,180-AJ8553)+4)</f>
        <v>110</v>
      </c>
    </row>
    <row r="8554" spans="35:37" x14ac:dyDescent="0.3">
      <c r="AI8554" s="32">
        <f t="shared" si="171"/>
        <v>45648.291666645928</v>
      </c>
      <c r="AJ8554" s="33">
        <v>108.85</v>
      </c>
      <c r="AK8554" s="33">
        <f>MIN(CalcoliFV!$AN$7,CalcoliFV!$AO$7+MAX(0,180-AJ8554)+4)</f>
        <v>110</v>
      </c>
    </row>
    <row r="8555" spans="35:37" x14ac:dyDescent="0.3">
      <c r="AI8555" s="32">
        <f t="shared" si="171"/>
        <v>45648.333333312592</v>
      </c>
      <c r="AJ8555" s="33">
        <v>116.74</v>
      </c>
      <c r="AK8555" s="33">
        <f>MIN(CalcoliFV!$AN$7,CalcoliFV!$AO$7+MAX(0,180-AJ8555)+4)</f>
        <v>110</v>
      </c>
    </row>
    <row r="8556" spans="35:37" x14ac:dyDescent="0.3">
      <c r="AI8556" s="32">
        <f t="shared" si="171"/>
        <v>45648.374999979256</v>
      </c>
      <c r="AJ8556" s="33">
        <v>116</v>
      </c>
      <c r="AK8556" s="33">
        <f>MIN(CalcoliFV!$AN$7,CalcoliFV!$AO$7+MAX(0,180-AJ8556)+4)</f>
        <v>110</v>
      </c>
    </row>
    <row r="8557" spans="35:37" x14ac:dyDescent="0.3">
      <c r="AI8557" s="32">
        <f t="shared" si="171"/>
        <v>45648.41666664592</v>
      </c>
      <c r="AJ8557" s="33">
        <v>107.76</v>
      </c>
      <c r="AK8557" s="33">
        <f>MIN(CalcoliFV!$AN$7,CalcoliFV!$AO$7+MAX(0,180-AJ8557)+4)</f>
        <v>110</v>
      </c>
    </row>
    <row r="8558" spans="35:37" x14ac:dyDescent="0.3">
      <c r="AI8558" s="32">
        <f t="shared" si="171"/>
        <v>45648.458333312585</v>
      </c>
      <c r="AJ8558" s="33">
        <v>99.11</v>
      </c>
      <c r="AK8558" s="33">
        <f>MIN(CalcoliFV!$AN$7,CalcoliFV!$AO$7+MAX(0,180-AJ8558)+4)</f>
        <v>110</v>
      </c>
    </row>
    <row r="8559" spans="35:37" x14ac:dyDescent="0.3">
      <c r="AI8559" s="32">
        <f t="shared" si="171"/>
        <v>45648.499999979249</v>
      </c>
      <c r="AJ8559" s="33">
        <v>93.39</v>
      </c>
      <c r="AK8559" s="33">
        <f>MIN(CalcoliFV!$AN$7,CalcoliFV!$AO$7+MAX(0,180-AJ8559)+4)</f>
        <v>110</v>
      </c>
    </row>
    <row r="8560" spans="35:37" x14ac:dyDescent="0.3">
      <c r="AI8560" s="32">
        <f t="shared" si="171"/>
        <v>45648.541666645913</v>
      </c>
      <c r="AJ8560" s="33">
        <v>100.83</v>
      </c>
      <c r="AK8560" s="33">
        <f>MIN(CalcoliFV!$AN$7,CalcoliFV!$AO$7+MAX(0,180-AJ8560)+4)</f>
        <v>110</v>
      </c>
    </row>
    <row r="8561" spans="35:37" x14ac:dyDescent="0.3">
      <c r="AI8561" s="32">
        <f t="shared" si="171"/>
        <v>45648.583333312577</v>
      </c>
      <c r="AJ8561" s="33">
        <v>99.74</v>
      </c>
      <c r="AK8561" s="33">
        <f>MIN(CalcoliFV!$AN$7,CalcoliFV!$AO$7+MAX(0,180-AJ8561)+4)</f>
        <v>110</v>
      </c>
    </row>
    <row r="8562" spans="35:37" x14ac:dyDescent="0.3">
      <c r="AI8562" s="32">
        <f t="shared" si="171"/>
        <v>45648.624999979242</v>
      </c>
      <c r="AJ8562" s="33">
        <v>105.58</v>
      </c>
      <c r="AK8562" s="33">
        <f>MIN(CalcoliFV!$AN$7,CalcoliFV!$AO$7+MAX(0,180-AJ8562)+4)</f>
        <v>110</v>
      </c>
    </row>
    <row r="8563" spans="35:37" x14ac:dyDescent="0.3">
      <c r="AI8563" s="32">
        <f t="shared" si="171"/>
        <v>45648.666666645906</v>
      </c>
      <c r="AJ8563" s="33">
        <v>119.37</v>
      </c>
      <c r="AK8563" s="33">
        <f>MIN(CalcoliFV!$AN$7,CalcoliFV!$AO$7+MAX(0,180-AJ8563)+4)</f>
        <v>110</v>
      </c>
    </row>
    <row r="8564" spans="35:37" x14ac:dyDescent="0.3">
      <c r="AI8564" s="32">
        <f t="shared" si="171"/>
        <v>45648.70833331257</v>
      </c>
      <c r="AJ8564" s="33">
        <v>131.56</v>
      </c>
      <c r="AK8564" s="33">
        <f>MIN(CalcoliFV!$AN$7,CalcoliFV!$AO$7+MAX(0,180-AJ8564)+4)</f>
        <v>110</v>
      </c>
    </row>
    <row r="8565" spans="35:37" x14ac:dyDescent="0.3">
      <c r="AI8565" s="32">
        <f t="shared" si="171"/>
        <v>45648.749999979234</v>
      </c>
      <c r="AJ8565" s="33">
        <v>133.09</v>
      </c>
      <c r="AK8565" s="33">
        <f>MIN(CalcoliFV!$AN$7,CalcoliFV!$AO$7+MAX(0,180-AJ8565)+4)</f>
        <v>110</v>
      </c>
    </row>
    <row r="8566" spans="35:37" x14ac:dyDescent="0.3">
      <c r="AI8566" s="32">
        <f t="shared" si="171"/>
        <v>45648.791666645899</v>
      </c>
      <c r="AJ8566" s="33">
        <v>135.13999999999999</v>
      </c>
      <c r="AK8566" s="33">
        <f>MIN(CalcoliFV!$AN$7,CalcoliFV!$AO$7+MAX(0,180-AJ8566)+4)</f>
        <v>110</v>
      </c>
    </row>
    <row r="8567" spans="35:37" x14ac:dyDescent="0.3">
      <c r="AI8567" s="32">
        <f t="shared" si="171"/>
        <v>45648.833333312563</v>
      </c>
      <c r="AJ8567" s="33">
        <v>143.18</v>
      </c>
      <c r="AK8567" s="33">
        <f>MIN(CalcoliFV!$AN$7,CalcoliFV!$AO$7+MAX(0,180-AJ8567)+4)</f>
        <v>110</v>
      </c>
    </row>
    <row r="8568" spans="35:37" x14ac:dyDescent="0.3">
      <c r="AI8568" s="32">
        <f t="shared" si="171"/>
        <v>45648.874999979227</v>
      </c>
      <c r="AJ8568" s="33">
        <v>128</v>
      </c>
      <c r="AK8568" s="33">
        <f>MIN(CalcoliFV!$AN$7,CalcoliFV!$AO$7+MAX(0,180-AJ8568)+4)</f>
        <v>110</v>
      </c>
    </row>
    <row r="8569" spans="35:37" x14ac:dyDescent="0.3">
      <c r="AI8569" s="32">
        <f t="shared" si="171"/>
        <v>45648.916666645891</v>
      </c>
      <c r="AJ8569" s="33">
        <v>120.1</v>
      </c>
      <c r="AK8569" s="33">
        <f>MIN(CalcoliFV!$AN$7,CalcoliFV!$AO$7+MAX(0,180-AJ8569)+4)</f>
        <v>110</v>
      </c>
    </row>
    <row r="8570" spans="35:37" x14ac:dyDescent="0.3">
      <c r="AI8570" s="32">
        <f t="shared" si="171"/>
        <v>45648.958333312556</v>
      </c>
      <c r="AJ8570" s="33">
        <v>104.7</v>
      </c>
      <c r="AK8570" s="33">
        <f>MIN(CalcoliFV!$AN$7,CalcoliFV!$AO$7+MAX(0,180-AJ8570)+4)</f>
        <v>110</v>
      </c>
    </row>
    <row r="8571" spans="35:37" x14ac:dyDescent="0.3">
      <c r="AI8571" s="32">
        <f t="shared" si="171"/>
        <v>45648.99999997922</v>
      </c>
      <c r="AJ8571" s="33">
        <v>71.69</v>
      </c>
      <c r="AK8571" s="33">
        <f>MIN(CalcoliFV!$AN$7,CalcoliFV!$AO$7+MAX(0,180-AJ8571)+4)</f>
        <v>110</v>
      </c>
    </row>
    <row r="8572" spans="35:37" x14ac:dyDescent="0.3">
      <c r="AI8572" s="32">
        <f t="shared" si="171"/>
        <v>45649.041666645884</v>
      </c>
      <c r="AJ8572" s="33">
        <v>51.123190000000001</v>
      </c>
      <c r="AK8572" s="33">
        <f>MIN(CalcoliFV!$AN$7,CalcoliFV!$AO$7+MAX(0,180-AJ8572)+4)</f>
        <v>110</v>
      </c>
    </row>
    <row r="8573" spans="35:37" x14ac:dyDescent="0.3">
      <c r="AI8573" s="32">
        <f t="shared" si="171"/>
        <v>45649.083333312548</v>
      </c>
      <c r="AJ8573" s="33">
        <v>30.542670000000001</v>
      </c>
      <c r="AK8573" s="33">
        <f>MIN(CalcoliFV!$AN$7,CalcoliFV!$AO$7+MAX(0,180-AJ8573)+4)</f>
        <v>110</v>
      </c>
    </row>
    <row r="8574" spans="35:37" x14ac:dyDescent="0.3">
      <c r="AI8574" s="32">
        <f t="shared" si="171"/>
        <v>45649.124999979213</v>
      </c>
      <c r="AJ8574" s="33">
        <v>10.192600000000001</v>
      </c>
      <c r="AK8574" s="33">
        <f>MIN(CalcoliFV!$AN$7,CalcoliFV!$AO$7+MAX(0,180-AJ8574)+4)</f>
        <v>110</v>
      </c>
    </row>
    <row r="8575" spans="35:37" x14ac:dyDescent="0.3">
      <c r="AI8575" s="32">
        <f t="shared" si="171"/>
        <v>45649.166666645877</v>
      </c>
      <c r="AJ8575" s="33">
        <v>7.33</v>
      </c>
      <c r="AK8575" s="33">
        <f>MIN(CalcoliFV!$AN$7,CalcoliFV!$AO$7+MAX(0,180-AJ8575)+4)</f>
        <v>110</v>
      </c>
    </row>
    <row r="8576" spans="35:37" x14ac:dyDescent="0.3">
      <c r="AI8576" s="32">
        <f t="shared" si="171"/>
        <v>45649.208333312541</v>
      </c>
      <c r="AJ8576" s="33">
        <v>6</v>
      </c>
      <c r="AK8576" s="33">
        <f>MIN(CalcoliFV!$AN$7,CalcoliFV!$AO$7+MAX(0,180-AJ8576)+4)</f>
        <v>110</v>
      </c>
    </row>
    <row r="8577" spans="35:37" x14ac:dyDescent="0.3">
      <c r="AI8577" s="32">
        <f t="shared" si="171"/>
        <v>45649.249999979205</v>
      </c>
      <c r="AJ8577" s="33">
        <v>51.028030000000001</v>
      </c>
      <c r="AK8577" s="33">
        <f>MIN(CalcoliFV!$AN$7,CalcoliFV!$AO$7+MAX(0,180-AJ8577)+4)</f>
        <v>110</v>
      </c>
    </row>
    <row r="8578" spans="35:37" x14ac:dyDescent="0.3">
      <c r="AI8578" s="32">
        <f t="shared" si="171"/>
        <v>45649.29166664587</v>
      </c>
      <c r="AJ8578" s="33">
        <v>99.99</v>
      </c>
      <c r="AK8578" s="33">
        <f>MIN(CalcoliFV!$AN$7,CalcoliFV!$AO$7+MAX(0,180-AJ8578)+4)</f>
        <v>110</v>
      </c>
    </row>
    <row r="8579" spans="35:37" x14ac:dyDescent="0.3">
      <c r="AI8579" s="32">
        <f t="shared" si="171"/>
        <v>45649.333333312534</v>
      </c>
      <c r="AJ8579" s="33">
        <v>128.59994</v>
      </c>
      <c r="AK8579" s="33">
        <f>MIN(CalcoliFV!$AN$7,CalcoliFV!$AO$7+MAX(0,180-AJ8579)+4)</f>
        <v>110</v>
      </c>
    </row>
    <row r="8580" spans="35:37" x14ac:dyDescent="0.3">
      <c r="AI8580" s="32">
        <f t="shared" si="171"/>
        <v>45649.374999979198</v>
      </c>
      <c r="AJ8580" s="33">
        <v>141.19</v>
      </c>
      <c r="AK8580" s="33">
        <f>MIN(CalcoliFV!$AN$7,CalcoliFV!$AO$7+MAX(0,180-AJ8580)+4)</f>
        <v>110</v>
      </c>
    </row>
    <row r="8581" spans="35:37" x14ac:dyDescent="0.3">
      <c r="AI8581" s="32">
        <f t="shared" ref="AI8581:AI8644" si="172">AI8580+1/24</f>
        <v>45649.416666645862</v>
      </c>
      <c r="AJ8581" s="33">
        <v>122.8</v>
      </c>
      <c r="AK8581" s="33">
        <f>MIN(CalcoliFV!$AN$7,CalcoliFV!$AO$7+MAX(0,180-AJ8581)+4)</f>
        <v>110</v>
      </c>
    </row>
    <row r="8582" spans="35:37" x14ac:dyDescent="0.3">
      <c r="AI8582" s="32">
        <f t="shared" si="172"/>
        <v>45649.458333312527</v>
      </c>
      <c r="AJ8582" s="33">
        <v>112.07</v>
      </c>
      <c r="AK8582" s="33">
        <f>MIN(CalcoliFV!$AN$7,CalcoliFV!$AO$7+MAX(0,180-AJ8582)+4)</f>
        <v>110</v>
      </c>
    </row>
    <row r="8583" spans="35:37" x14ac:dyDescent="0.3">
      <c r="AI8583" s="32">
        <f t="shared" si="172"/>
        <v>45649.499999979191</v>
      </c>
      <c r="AJ8583" s="33">
        <v>103.61133</v>
      </c>
      <c r="AK8583" s="33">
        <f>MIN(CalcoliFV!$AN$7,CalcoliFV!$AO$7+MAX(0,180-AJ8583)+4)</f>
        <v>110</v>
      </c>
    </row>
    <row r="8584" spans="35:37" x14ac:dyDescent="0.3">
      <c r="AI8584" s="32">
        <f t="shared" si="172"/>
        <v>45649.541666645855</v>
      </c>
      <c r="AJ8584" s="33">
        <v>100</v>
      </c>
      <c r="AK8584" s="33">
        <f>MIN(CalcoliFV!$AN$7,CalcoliFV!$AO$7+MAX(0,180-AJ8584)+4)</f>
        <v>110</v>
      </c>
    </row>
    <row r="8585" spans="35:37" x14ac:dyDescent="0.3">
      <c r="AI8585" s="32">
        <f t="shared" si="172"/>
        <v>45649.583333312519</v>
      </c>
      <c r="AJ8585" s="33">
        <v>101.4</v>
      </c>
      <c r="AK8585" s="33">
        <f>MIN(CalcoliFV!$AN$7,CalcoliFV!$AO$7+MAX(0,180-AJ8585)+4)</f>
        <v>110</v>
      </c>
    </row>
    <row r="8586" spans="35:37" x14ac:dyDescent="0.3">
      <c r="AI8586" s="32">
        <f t="shared" si="172"/>
        <v>45649.624999979183</v>
      </c>
      <c r="AJ8586" s="33">
        <v>108.02</v>
      </c>
      <c r="AK8586" s="33">
        <f>MIN(CalcoliFV!$AN$7,CalcoliFV!$AO$7+MAX(0,180-AJ8586)+4)</f>
        <v>110</v>
      </c>
    </row>
    <row r="8587" spans="35:37" x14ac:dyDescent="0.3">
      <c r="AI8587" s="32">
        <f t="shared" si="172"/>
        <v>45649.666666645848</v>
      </c>
      <c r="AJ8587" s="33">
        <v>114.84925</v>
      </c>
      <c r="AK8587" s="33">
        <f>MIN(CalcoliFV!$AN$7,CalcoliFV!$AO$7+MAX(0,180-AJ8587)+4)</f>
        <v>110</v>
      </c>
    </row>
    <row r="8588" spans="35:37" x14ac:dyDescent="0.3">
      <c r="AI8588" s="32">
        <f t="shared" si="172"/>
        <v>45649.708333312512</v>
      </c>
      <c r="AJ8588" s="33">
        <v>123</v>
      </c>
      <c r="AK8588" s="33">
        <f>MIN(CalcoliFV!$AN$7,CalcoliFV!$AO$7+MAX(0,180-AJ8588)+4)</f>
        <v>110</v>
      </c>
    </row>
    <row r="8589" spans="35:37" x14ac:dyDescent="0.3">
      <c r="AI8589" s="32">
        <f t="shared" si="172"/>
        <v>45649.749999979176</v>
      </c>
      <c r="AJ8589" s="33">
        <v>128.55821</v>
      </c>
      <c r="AK8589" s="33">
        <f>MIN(CalcoliFV!$AN$7,CalcoliFV!$AO$7+MAX(0,180-AJ8589)+4)</f>
        <v>110</v>
      </c>
    </row>
    <row r="8590" spans="35:37" x14ac:dyDescent="0.3">
      <c r="AI8590" s="32">
        <f t="shared" si="172"/>
        <v>45649.79166664584</v>
      </c>
      <c r="AJ8590" s="33">
        <v>124.87335</v>
      </c>
      <c r="AK8590" s="33">
        <f>MIN(CalcoliFV!$AN$7,CalcoliFV!$AO$7+MAX(0,180-AJ8590)+4)</f>
        <v>110</v>
      </c>
    </row>
    <row r="8591" spans="35:37" x14ac:dyDescent="0.3">
      <c r="AI8591" s="32">
        <f t="shared" si="172"/>
        <v>45649.833333312505</v>
      </c>
      <c r="AJ8591" s="33">
        <v>127.77422</v>
      </c>
      <c r="AK8591" s="33">
        <f>MIN(CalcoliFV!$AN$7,CalcoliFV!$AO$7+MAX(0,180-AJ8591)+4)</f>
        <v>110</v>
      </c>
    </row>
    <row r="8592" spans="35:37" x14ac:dyDescent="0.3">
      <c r="AI8592" s="32">
        <f t="shared" si="172"/>
        <v>45649.874999979169</v>
      </c>
      <c r="AJ8592" s="33">
        <v>119.1</v>
      </c>
      <c r="AK8592" s="33">
        <f>MIN(CalcoliFV!$AN$7,CalcoliFV!$AO$7+MAX(0,180-AJ8592)+4)</f>
        <v>110</v>
      </c>
    </row>
    <row r="8593" spans="35:37" x14ac:dyDescent="0.3">
      <c r="AI8593" s="32">
        <f t="shared" si="172"/>
        <v>45649.916666645833</v>
      </c>
      <c r="AJ8593" s="33">
        <v>109.28</v>
      </c>
      <c r="AK8593" s="33">
        <f>MIN(CalcoliFV!$AN$7,CalcoliFV!$AO$7+MAX(0,180-AJ8593)+4)</f>
        <v>110</v>
      </c>
    </row>
    <row r="8594" spans="35:37" x14ac:dyDescent="0.3">
      <c r="AI8594" s="32">
        <f t="shared" si="172"/>
        <v>45649.958333312497</v>
      </c>
      <c r="AJ8594" s="33">
        <v>105.82437</v>
      </c>
      <c r="AK8594" s="33">
        <f>MIN(CalcoliFV!$AN$7,CalcoliFV!$AO$7+MAX(0,180-AJ8594)+4)</f>
        <v>110</v>
      </c>
    </row>
    <row r="8595" spans="35:37" x14ac:dyDescent="0.3">
      <c r="AI8595" s="32">
        <f t="shared" si="172"/>
        <v>45649.999999979162</v>
      </c>
      <c r="AJ8595" s="33">
        <v>105.49476</v>
      </c>
      <c r="AK8595" s="33">
        <f>MIN(CalcoliFV!$AN$7,CalcoliFV!$AO$7+MAX(0,180-AJ8595)+4)</f>
        <v>110</v>
      </c>
    </row>
    <row r="8596" spans="35:37" x14ac:dyDescent="0.3">
      <c r="AI8596" s="32">
        <f t="shared" si="172"/>
        <v>45650.041666645826</v>
      </c>
      <c r="AJ8596" s="33">
        <v>86.030839999999998</v>
      </c>
      <c r="AK8596" s="33">
        <f>MIN(CalcoliFV!$AN$7,CalcoliFV!$AO$7+MAX(0,180-AJ8596)+4)</f>
        <v>110</v>
      </c>
    </row>
    <row r="8597" spans="35:37" x14ac:dyDescent="0.3">
      <c r="AI8597" s="32">
        <f t="shared" si="172"/>
        <v>45650.08333331249</v>
      </c>
      <c r="AJ8597" s="33">
        <v>82.841539999999995</v>
      </c>
      <c r="AK8597" s="33">
        <f>MIN(CalcoliFV!$AN$7,CalcoliFV!$AO$7+MAX(0,180-AJ8597)+4)</f>
        <v>110</v>
      </c>
    </row>
    <row r="8598" spans="35:37" x14ac:dyDescent="0.3">
      <c r="AI8598" s="32">
        <f t="shared" si="172"/>
        <v>45650.124999979154</v>
      </c>
      <c r="AJ8598" s="33">
        <v>81.89067</v>
      </c>
      <c r="AK8598" s="33">
        <f>MIN(CalcoliFV!$AN$7,CalcoliFV!$AO$7+MAX(0,180-AJ8598)+4)</f>
        <v>110</v>
      </c>
    </row>
    <row r="8599" spans="35:37" x14ac:dyDescent="0.3">
      <c r="AI8599" s="32">
        <f t="shared" si="172"/>
        <v>45650.166666645819</v>
      </c>
      <c r="AJ8599" s="33">
        <v>78</v>
      </c>
      <c r="AK8599" s="33">
        <f>MIN(CalcoliFV!$AN$7,CalcoliFV!$AO$7+MAX(0,180-AJ8599)+4)</f>
        <v>110</v>
      </c>
    </row>
    <row r="8600" spans="35:37" x14ac:dyDescent="0.3">
      <c r="AI8600" s="32">
        <f t="shared" si="172"/>
        <v>45650.208333312483</v>
      </c>
      <c r="AJ8600" s="33">
        <v>78.779970000000006</v>
      </c>
      <c r="AK8600" s="33">
        <f>MIN(CalcoliFV!$AN$7,CalcoliFV!$AO$7+MAX(0,180-AJ8600)+4)</f>
        <v>110</v>
      </c>
    </row>
    <row r="8601" spans="35:37" x14ac:dyDescent="0.3">
      <c r="AI8601" s="32">
        <f t="shared" si="172"/>
        <v>45650.249999979147</v>
      </c>
      <c r="AJ8601" s="33">
        <v>80.599999999999994</v>
      </c>
      <c r="AK8601" s="33">
        <f>MIN(CalcoliFV!$AN$7,CalcoliFV!$AO$7+MAX(0,180-AJ8601)+4)</f>
        <v>110</v>
      </c>
    </row>
    <row r="8602" spans="35:37" x14ac:dyDescent="0.3">
      <c r="AI8602" s="32">
        <f t="shared" si="172"/>
        <v>45650.291666645811</v>
      </c>
      <c r="AJ8602" s="33">
        <v>108.86</v>
      </c>
      <c r="AK8602" s="33">
        <f>MIN(CalcoliFV!$AN$7,CalcoliFV!$AO$7+MAX(0,180-AJ8602)+4)</f>
        <v>110</v>
      </c>
    </row>
    <row r="8603" spans="35:37" x14ac:dyDescent="0.3">
      <c r="AI8603" s="32">
        <f t="shared" si="172"/>
        <v>45650.333333312476</v>
      </c>
      <c r="AJ8603" s="33">
        <v>155</v>
      </c>
      <c r="AK8603" s="33">
        <f>MIN(CalcoliFV!$AN$7,CalcoliFV!$AO$7+MAX(0,180-AJ8603)+4)</f>
        <v>99</v>
      </c>
    </row>
    <row r="8604" spans="35:37" x14ac:dyDescent="0.3">
      <c r="AI8604" s="32">
        <f t="shared" si="172"/>
        <v>45650.37499997914</v>
      </c>
      <c r="AJ8604" s="33">
        <v>170</v>
      </c>
      <c r="AK8604" s="33">
        <f>MIN(CalcoliFV!$AN$7,CalcoliFV!$AO$7+MAX(0,180-AJ8604)+4)</f>
        <v>84</v>
      </c>
    </row>
    <row r="8605" spans="35:37" x14ac:dyDescent="0.3">
      <c r="AI8605" s="32">
        <f t="shared" si="172"/>
        <v>45650.416666645804</v>
      </c>
      <c r="AJ8605" s="33">
        <v>157.37</v>
      </c>
      <c r="AK8605" s="33">
        <f>MIN(CalcoliFV!$AN$7,CalcoliFV!$AO$7+MAX(0,180-AJ8605)+4)</f>
        <v>96.63</v>
      </c>
    </row>
    <row r="8606" spans="35:37" x14ac:dyDescent="0.3">
      <c r="AI8606" s="32">
        <f t="shared" si="172"/>
        <v>45650.458333312468</v>
      </c>
      <c r="AJ8606" s="33">
        <v>119.99984000000001</v>
      </c>
      <c r="AK8606" s="33">
        <f>MIN(CalcoliFV!$AN$7,CalcoliFV!$AO$7+MAX(0,180-AJ8606)+4)</f>
        <v>110</v>
      </c>
    </row>
    <row r="8607" spans="35:37" x14ac:dyDescent="0.3">
      <c r="AI8607" s="32">
        <f t="shared" si="172"/>
        <v>45650.499999979133</v>
      </c>
      <c r="AJ8607" s="33">
        <v>118.15513</v>
      </c>
      <c r="AK8607" s="33">
        <f>MIN(CalcoliFV!$AN$7,CalcoliFV!$AO$7+MAX(0,180-AJ8607)+4)</f>
        <v>110</v>
      </c>
    </row>
    <row r="8608" spans="35:37" x14ac:dyDescent="0.3">
      <c r="AI8608" s="32">
        <f t="shared" si="172"/>
        <v>45650.541666645797</v>
      </c>
      <c r="AJ8608" s="33">
        <v>117.49</v>
      </c>
      <c r="AK8608" s="33">
        <f>MIN(CalcoliFV!$AN$7,CalcoliFV!$AO$7+MAX(0,180-AJ8608)+4)</f>
        <v>110</v>
      </c>
    </row>
    <row r="8609" spans="35:37" x14ac:dyDescent="0.3">
      <c r="AI8609" s="32">
        <f t="shared" si="172"/>
        <v>45650.583333312461</v>
      </c>
      <c r="AJ8609" s="33">
        <v>115.38</v>
      </c>
      <c r="AK8609" s="33">
        <f>MIN(CalcoliFV!$AN$7,CalcoliFV!$AO$7+MAX(0,180-AJ8609)+4)</f>
        <v>110</v>
      </c>
    </row>
    <row r="8610" spans="35:37" x14ac:dyDescent="0.3">
      <c r="AI8610" s="32">
        <f t="shared" si="172"/>
        <v>45650.624999979125</v>
      </c>
      <c r="AJ8610" s="33">
        <v>117.97842</v>
      </c>
      <c r="AK8610" s="33">
        <f>MIN(CalcoliFV!$AN$7,CalcoliFV!$AO$7+MAX(0,180-AJ8610)+4)</f>
        <v>110</v>
      </c>
    </row>
    <row r="8611" spans="35:37" x14ac:dyDescent="0.3">
      <c r="AI8611" s="32">
        <f t="shared" si="172"/>
        <v>45650.66666664579</v>
      </c>
      <c r="AJ8611" s="33">
        <v>139.65</v>
      </c>
      <c r="AK8611" s="33">
        <f>MIN(CalcoliFV!$AN$7,CalcoliFV!$AO$7+MAX(0,180-AJ8611)+4)</f>
        <v>110</v>
      </c>
    </row>
    <row r="8612" spans="35:37" x14ac:dyDescent="0.3">
      <c r="AI8612" s="32">
        <f t="shared" si="172"/>
        <v>45650.708333312454</v>
      </c>
      <c r="AJ8612" s="33">
        <v>161</v>
      </c>
      <c r="AK8612" s="33">
        <f>MIN(CalcoliFV!$AN$7,CalcoliFV!$AO$7+MAX(0,180-AJ8612)+4)</f>
        <v>93</v>
      </c>
    </row>
    <row r="8613" spans="35:37" x14ac:dyDescent="0.3">
      <c r="AI8613" s="32">
        <f t="shared" si="172"/>
        <v>45650.749999979118</v>
      </c>
      <c r="AJ8613" s="33">
        <v>172.75</v>
      </c>
      <c r="AK8613" s="33">
        <f>MIN(CalcoliFV!$AN$7,CalcoliFV!$AO$7+MAX(0,180-AJ8613)+4)</f>
        <v>81.25</v>
      </c>
    </row>
    <row r="8614" spans="35:37" x14ac:dyDescent="0.3">
      <c r="AI8614" s="32">
        <f t="shared" si="172"/>
        <v>45650.791666645782</v>
      </c>
      <c r="AJ8614" s="33">
        <v>173.66</v>
      </c>
      <c r="AK8614" s="33">
        <f>MIN(CalcoliFV!$AN$7,CalcoliFV!$AO$7+MAX(0,180-AJ8614)+4)</f>
        <v>80.34</v>
      </c>
    </row>
    <row r="8615" spans="35:37" x14ac:dyDescent="0.3">
      <c r="AI8615" s="32">
        <f t="shared" si="172"/>
        <v>45650.833333312446</v>
      </c>
      <c r="AJ8615" s="33">
        <v>171.81</v>
      </c>
      <c r="AK8615" s="33">
        <f>MIN(CalcoliFV!$AN$7,CalcoliFV!$AO$7+MAX(0,180-AJ8615)+4)</f>
        <v>82.19</v>
      </c>
    </row>
    <row r="8616" spans="35:37" x14ac:dyDescent="0.3">
      <c r="AI8616" s="32">
        <f t="shared" si="172"/>
        <v>45650.874999979111</v>
      </c>
      <c r="AJ8616" s="33">
        <v>157.71</v>
      </c>
      <c r="AK8616" s="33">
        <f>MIN(CalcoliFV!$AN$7,CalcoliFV!$AO$7+MAX(0,180-AJ8616)+4)</f>
        <v>96.289999999999992</v>
      </c>
    </row>
    <row r="8617" spans="35:37" x14ac:dyDescent="0.3">
      <c r="AI8617" s="32">
        <f t="shared" si="172"/>
        <v>45650.916666645775</v>
      </c>
      <c r="AJ8617" s="33">
        <v>141.31</v>
      </c>
      <c r="AK8617" s="33">
        <f>MIN(CalcoliFV!$AN$7,CalcoliFV!$AO$7+MAX(0,180-AJ8617)+4)</f>
        <v>110</v>
      </c>
    </row>
    <row r="8618" spans="35:37" x14ac:dyDescent="0.3">
      <c r="AI8618" s="32">
        <f t="shared" si="172"/>
        <v>45650.958333312439</v>
      </c>
      <c r="AJ8618" s="33">
        <v>127.36</v>
      </c>
      <c r="AK8618" s="33">
        <f>MIN(CalcoliFV!$AN$7,CalcoliFV!$AO$7+MAX(0,180-AJ8618)+4)</f>
        <v>110</v>
      </c>
    </row>
    <row r="8619" spans="35:37" x14ac:dyDescent="0.3">
      <c r="AI8619" s="32">
        <f t="shared" si="172"/>
        <v>45650.999999979103</v>
      </c>
      <c r="AJ8619" s="33">
        <v>109.9</v>
      </c>
      <c r="AK8619" s="33">
        <f>MIN(CalcoliFV!$AN$7,CalcoliFV!$AO$7+MAX(0,180-AJ8619)+4)</f>
        <v>110</v>
      </c>
    </row>
    <row r="8620" spans="35:37" x14ac:dyDescent="0.3">
      <c r="AI8620" s="32">
        <f t="shared" si="172"/>
        <v>45651.041666645768</v>
      </c>
      <c r="AJ8620" s="33">
        <v>116.03</v>
      </c>
      <c r="AK8620" s="33">
        <f>MIN(CalcoliFV!$AN$7,CalcoliFV!$AO$7+MAX(0,180-AJ8620)+4)</f>
        <v>110</v>
      </c>
    </row>
    <row r="8621" spans="35:37" x14ac:dyDescent="0.3">
      <c r="AI8621" s="32">
        <f t="shared" si="172"/>
        <v>45651.083333312432</v>
      </c>
      <c r="AJ8621" s="33">
        <v>105.98</v>
      </c>
      <c r="AK8621" s="33">
        <f>MIN(CalcoliFV!$AN$7,CalcoliFV!$AO$7+MAX(0,180-AJ8621)+4)</f>
        <v>110</v>
      </c>
    </row>
    <row r="8622" spans="35:37" x14ac:dyDescent="0.3">
      <c r="AI8622" s="32">
        <f t="shared" si="172"/>
        <v>45651.124999979096</v>
      </c>
      <c r="AJ8622" s="33">
        <v>85.069230000000005</v>
      </c>
      <c r="AK8622" s="33">
        <f>MIN(CalcoliFV!$AN$7,CalcoliFV!$AO$7+MAX(0,180-AJ8622)+4)</f>
        <v>110</v>
      </c>
    </row>
    <row r="8623" spans="35:37" x14ac:dyDescent="0.3">
      <c r="AI8623" s="32">
        <f t="shared" si="172"/>
        <v>45651.16666664576</v>
      </c>
      <c r="AJ8623" s="33">
        <v>80.806030000000007</v>
      </c>
      <c r="AK8623" s="33">
        <f>MIN(CalcoliFV!$AN$7,CalcoliFV!$AO$7+MAX(0,180-AJ8623)+4)</f>
        <v>110</v>
      </c>
    </row>
    <row r="8624" spans="35:37" x14ac:dyDescent="0.3">
      <c r="AI8624" s="32">
        <f t="shared" si="172"/>
        <v>45651.208333312425</v>
      </c>
      <c r="AJ8624" s="33">
        <v>75.993970000000004</v>
      </c>
      <c r="AK8624" s="33">
        <f>MIN(CalcoliFV!$AN$7,CalcoliFV!$AO$7+MAX(0,180-AJ8624)+4)</f>
        <v>110</v>
      </c>
    </row>
    <row r="8625" spans="35:37" x14ac:dyDescent="0.3">
      <c r="AI8625" s="32">
        <f t="shared" si="172"/>
        <v>45651.249999979089</v>
      </c>
      <c r="AJ8625" s="33">
        <v>80.807429999999997</v>
      </c>
      <c r="AK8625" s="33">
        <f>MIN(CalcoliFV!$AN$7,CalcoliFV!$AO$7+MAX(0,180-AJ8625)+4)</f>
        <v>110</v>
      </c>
    </row>
    <row r="8626" spans="35:37" x14ac:dyDescent="0.3">
      <c r="AI8626" s="32">
        <f t="shared" si="172"/>
        <v>45651.291666645753</v>
      </c>
      <c r="AJ8626" s="33">
        <v>107.85</v>
      </c>
      <c r="AK8626" s="33">
        <f>MIN(CalcoliFV!$AN$7,CalcoliFV!$AO$7+MAX(0,180-AJ8626)+4)</f>
        <v>110</v>
      </c>
    </row>
    <row r="8627" spans="35:37" x14ac:dyDescent="0.3">
      <c r="AI8627" s="32">
        <f t="shared" si="172"/>
        <v>45651.333333312417</v>
      </c>
      <c r="AJ8627" s="33">
        <v>121</v>
      </c>
      <c r="AK8627" s="33">
        <f>MIN(CalcoliFV!$AN$7,CalcoliFV!$AO$7+MAX(0,180-AJ8627)+4)</f>
        <v>110</v>
      </c>
    </row>
    <row r="8628" spans="35:37" x14ac:dyDescent="0.3">
      <c r="AI8628" s="32">
        <f t="shared" si="172"/>
        <v>45651.374999979082</v>
      </c>
      <c r="AJ8628" s="33">
        <v>119</v>
      </c>
      <c r="AK8628" s="33">
        <f>MIN(CalcoliFV!$AN$7,CalcoliFV!$AO$7+MAX(0,180-AJ8628)+4)</f>
        <v>110</v>
      </c>
    </row>
    <row r="8629" spans="35:37" x14ac:dyDescent="0.3">
      <c r="AI8629" s="32">
        <f t="shared" si="172"/>
        <v>45651.416666645746</v>
      </c>
      <c r="AJ8629" s="33">
        <v>99.24</v>
      </c>
      <c r="AK8629" s="33">
        <f>MIN(CalcoliFV!$AN$7,CalcoliFV!$AO$7+MAX(0,180-AJ8629)+4)</f>
        <v>110</v>
      </c>
    </row>
    <row r="8630" spans="35:37" x14ac:dyDescent="0.3">
      <c r="AI8630" s="32">
        <f t="shared" si="172"/>
        <v>45651.45833331241</v>
      </c>
      <c r="AJ8630" s="33">
        <v>93.56</v>
      </c>
      <c r="AK8630" s="33">
        <f>MIN(CalcoliFV!$AN$7,CalcoliFV!$AO$7+MAX(0,180-AJ8630)+4)</f>
        <v>110</v>
      </c>
    </row>
    <row r="8631" spans="35:37" x14ac:dyDescent="0.3">
      <c r="AI8631" s="32">
        <f t="shared" si="172"/>
        <v>45651.499999979074</v>
      </c>
      <c r="AJ8631" s="33">
        <v>92.547479999999993</v>
      </c>
      <c r="AK8631" s="33">
        <f>MIN(CalcoliFV!$AN$7,CalcoliFV!$AO$7+MAX(0,180-AJ8631)+4)</f>
        <v>110</v>
      </c>
    </row>
    <row r="8632" spans="35:37" x14ac:dyDescent="0.3">
      <c r="AI8632" s="32">
        <f t="shared" si="172"/>
        <v>45651.541666645739</v>
      </c>
      <c r="AJ8632" s="33">
        <v>94.406390000000002</v>
      </c>
      <c r="AK8632" s="33">
        <f>MIN(CalcoliFV!$AN$7,CalcoliFV!$AO$7+MAX(0,180-AJ8632)+4)</f>
        <v>110</v>
      </c>
    </row>
    <row r="8633" spans="35:37" x14ac:dyDescent="0.3">
      <c r="AI8633" s="32">
        <f t="shared" si="172"/>
        <v>45651.583333312403</v>
      </c>
      <c r="AJ8633" s="33">
        <v>91.010580000000004</v>
      </c>
      <c r="AK8633" s="33">
        <f>MIN(CalcoliFV!$AN$7,CalcoliFV!$AO$7+MAX(0,180-AJ8633)+4)</f>
        <v>110</v>
      </c>
    </row>
    <row r="8634" spans="35:37" x14ac:dyDescent="0.3">
      <c r="AI8634" s="32">
        <f t="shared" si="172"/>
        <v>45651.624999979067</v>
      </c>
      <c r="AJ8634" s="33">
        <v>85.08</v>
      </c>
      <c r="AK8634" s="33">
        <f>MIN(CalcoliFV!$AN$7,CalcoliFV!$AO$7+MAX(0,180-AJ8634)+4)</f>
        <v>110</v>
      </c>
    </row>
    <row r="8635" spans="35:37" x14ac:dyDescent="0.3">
      <c r="AI8635" s="32">
        <f t="shared" si="172"/>
        <v>45651.666666645731</v>
      </c>
      <c r="AJ8635" s="33">
        <v>97.9</v>
      </c>
      <c r="AK8635" s="33">
        <f>MIN(CalcoliFV!$AN$7,CalcoliFV!$AO$7+MAX(0,180-AJ8635)+4)</f>
        <v>110</v>
      </c>
    </row>
    <row r="8636" spans="35:37" x14ac:dyDescent="0.3">
      <c r="AI8636" s="32">
        <f t="shared" si="172"/>
        <v>45651.708333312396</v>
      </c>
      <c r="AJ8636" s="33">
        <v>123.5</v>
      </c>
      <c r="AK8636" s="33">
        <f>MIN(CalcoliFV!$AN$7,CalcoliFV!$AO$7+MAX(0,180-AJ8636)+4)</f>
        <v>110</v>
      </c>
    </row>
    <row r="8637" spans="35:37" x14ac:dyDescent="0.3">
      <c r="AI8637" s="32">
        <f t="shared" si="172"/>
        <v>45651.74999997906</v>
      </c>
      <c r="AJ8637" s="33">
        <v>150</v>
      </c>
      <c r="AK8637" s="33">
        <f>MIN(CalcoliFV!$AN$7,CalcoliFV!$AO$7+MAX(0,180-AJ8637)+4)</f>
        <v>104</v>
      </c>
    </row>
    <row r="8638" spans="35:37" x14ac:dyDescent="0.3">
      <c r="AI8638" s="32">
        <f t="shared" si="172"/>
        <v>45651.791666645724</v>
      </c>
      <c r="AJ8638" s="33">
        <v>158.22</v>
      </c>
      <c r="AK8638" s="33">
        <f>MIN(CalcoliFV!$AN$7,CalcoliFV!$AO$7+MAX(0,180-AJ8638)+4)</f>
        <v>95.78</v>
      </c>
    </row>
    <row r="8639" spans="35:37" x14ac:dyDescent="0.3">
      <c r="AI8639" s="32">
        <f t="shared" si="172"/>
        <v>45651.833333312388</v>
      </c>
      <c r="AJ8639" s="33">
        <v>160</v>
      </c>
      <c r="AK8639" s="33">
        <f>MIN(CalcoliFV!$AN$7,CalcoliFV!$AO$7+MAX(0,180-AJ8639)+4)</f>
        <v>94</v>
      </c>
    </row>
    <row r="8640" spans="35:37" x14ac:dyDescent="0.3">
      <c r="AI8640" s="32">
        <f t="shared" si="172"/>
        <v>45651.874999979053</v>
      </c>
      <c r="AJ8640" s="33">
        <v>150.99</v>
      </c>
      <c r="AK8640" s="33">
        <f>MIN(CalcoliFV!$AN$7,CalcoliFV!$AO$7+MAX(0,180-AJ8640)+4)</f>
        <v>103.00999999999999</v>
      </c>
    </row>
    <row r="8641" spans="35:37" x14ac:dyDescent="0.3">
      <c r="AI8641" s="32">
        <f t="shared" si="172"/>
        <v>45651.916666645717</v>
      </c>
      <c r="AJ8641" s="33">
        <v>138.96</v>
      </c>
      <c r="AK8641" s="33">
        <f>MIN(CalcoliFV!$AN$7,CalcoliFV!$AO$7+MAX(0,180-AJ8641)+4)</f>
        <v>110</v>
      </c>
    </row>
    <row r="8642" spans="35:37" x14ac:dyDescent="0.3">
      <c r="AI8642" s="32">
        <f t="shared" si="172"/>
        <v>45651.958333312381</v>
      </c>
      <c r="AJ8642" s="33">
        <v>126.96</v>
      </c>
      <c r="AK8642" s="33">
        <f>MIN(CalcoliFV!$AN$7,CalcoliFV!$AO$7+MAX(0,180-AJ8642)+4)</f>
        <v>110</v>
      </c>
    </row>
    <row r="8643" spans="35:37" x14ac:dyDescent="0.3">
      <c r="AI8643" s="32">
        <f t="shared" si="172"/>
        <v>45651.999999979045</v>
      </c>
      <c r="AJ8643" s="33">
        <v>110.8</v>
      </c>
      <c r="AK8643" s="33">
        <f>MIN(CalcoliFV!$AN$7,CalcoliFV!$AO$7+MAX(0,180-AJ8643)+4)</f>
        <v>110</v>
      </c>
    </row>
    <row r="8644" spans="35:37" x14ac:dyDescent="0.3">
      <c r="AI8644" s="32">
        <f t="shared" si="172"/>
        <v>45652.041666645709</v>
      </c>
      <c r="AJ8644" s="33">
        <v>114.39</v>
      </c>
      <c r="AK8644" s="33">
        <f>MIN(CalcoliFV!$AN$7,CalcoliFV!$AO$7+MAX(0,180-AJ8644)+4)</f>
        <v>110</v>
      </c>
    </row>
    <row r="8645" spans="35:37" x14ac:dyDescent="0.3">
      <c r="AI8645" s="32">
        <f t="shared" ref="AI8645:AI8708" si="173">AI8644+1/24</f>
        <v>45652.083333312374</v>
      </c>
      <c r="AJ8645" s="33">
        <v>105.3</v>
      </c>
      <c r="AK8645" s="33">
        <f>MIN(CalcoliFV!$AN$7,CalcoliFV!$AO$7+MAX(0,180-AJ8645)+4)</f>
        <v>110</v>
      </c>
    </row>
    <row r="8646" spans="35:37" x14ac:dyDescent="0.3">
      <c r="AI8646" s="32">
        <f t="shared" si="173"/>
        <v>45652.124999979038</v>
      </c>
      <c r="AJ8646" s="33">
        <v>96.1</v>
      </c>
      <c r="AK8646" s="33">
        <f>MIN(CalcoliFV!$AN$7,CalcoliFV!$AO$7+MAX(0,180-AJ8646)+4)</f>
        <v>110</v>
      </c>
    </row>
    <row r="8647" spans="35:37" x14ac:dyDescent="0.3">
      <c r="AI8647" s="32">
        <f t="shared" si="173"/>
        <v>45652.166666645702</v>
      </c>
      <c r="AJ8647" s="33">
        <v>95.67</v>
      </c>
      <c r="AK8647" s="33">
        <f>MIN(CalcoliFV!$AN$7,CalcoliFV!$AO$7+MAX(0,180-AJ8647)+4)</f>
        <v>110</v>
      </c>
    </row>
    <row r="8648" spans="35:37" x14ac:dyDescent="0.3">
      <c r="AI8648" s="32">
        <f t="shared" si="173"/>
        <v>45652.208333312366</v>
      </c>
      <c r="AJ8648" s="33">
        <v>90.866640000000004</v>
      </c>
      <c r="AK8648" s="33">
        <f>MIN(CalcoliFV!$AN$7,CalcoliFV!$AO$7+MAX(0,180-AJ8648)+4)</f>
        <v>110</v>
      </c>
    </row>
    <row r="8649" spans="35:37" x14ac:dyDescent="0.3">
      <c r="AI8649" s="32">
        <f t="shared" si="173"/>
        <v>45652.249999979031</v>
      </c>
      <c r="AJ8649" s="33">
        <v>95.097499999999997</v>
      </c>
      <c r="AK8649" s="33">
        <f>MIN(CalcoliFV!$AN$7,CalcoliFV!$AO$7+MAX(0,180-AJ8649)+4)</f>
        <v>110</v>
      </c>
    </row>
    <row r="8650" spans="35:37" x14ac:dyDescent="0.3">
      <c r="AI8650" s="32">
        <f t="shared" si="173"/>
        <v>45652.291666645695</v>
      </c>
      <c r="AJ8650" s="33">
        <v>99</v>
      </c>
      <c r="AK8650" s="33">
        <f>MIN(CalcoliFV!$AN$7,CalcoliFV!$AO$7+MAX(0,180-AJ8650)+4)</f>
        <v>110</v>
      </c>
    </row>
    <row r="8651" spans="35:37" x14ac:dyDescent="0.3">
      <c r="AI8651" s="32">
        <f t="shared" si="173"/>
        <v>45652.333333312359</v>
      </c>
      <c r="AJ8651" s="33">
        <v>115.82</v>
      </c>
      <c r="AK8651" s="33">
        <f>MIN(CalcoliFV!$AN$7,CalcoliFV!$AO$7+MAX(0,180-AJ8651)+4)</f>
        <v>110</v>
      </c>
    </row>
    <row r="8652" spans="35:37" x14ac:dyDescent="0.3">
      <c r="AI8652" s="32">
        <f t="shared" si="173"/>
        <v>45652.374999979023</v>
      </c>
      <c r="AJ8652" s="33">
        <v>119.44</v>
      </c>
      <c r="AK8652" s="33">
        <f>MIN(CalcoliFV!$AN$7,CalcoliFV!$AO$7+MAX(0,180-AJ8652)+4)</f>
        <v>110</v>
      </c>
    </row>
    <row r="8653" spans="35:37" x14ac:dyDescent="0.3">
      <c r="AI8653" s="32">
        <f t="shared" si="173"/>
        <v>45652.416666645688</v>
      </c>
      <c r="AJ8653" s="33">
        <v>118.23383</v>
      </c>
      <c r="AK8653" s="33">
        <f>MIN(CalcoliFV!$AN$7,CalcoliFV!$AO$7+MAX(0,180-AJ8653)+4)</f>
        <v>110</v>
      </c>
    </row>
    <row r="8654" spans="35:37" x14ac:dyDescent="0.3">
      <c r="AI8654" s="32">
        <f t="shared" si="173"/>
        <v>45652.458333312352</v>
      </c>
      <c r="AJ8654" s="33">
        <v>113.24502</v>
      </c>
      <c r="AK8654" s="33">
        <f>MIN(CalcoliFV!$AN$7,CalcoliFV!$AO$7+MAX(0,180-AJ8654)+4)</f>
        <v>110</v>
      </c>
    </row>
    <row r="8655" spans="35:37" x14ac:dyDescent="0.3">
      <c r="AI8655" s="32">
        <f t="shared" si="173"/>
        <v>45652.499999979016</v>
      </c>
      <c r="AJ8655" s="33">
        <v>106.00547</v>
      </c>
      <c r="AK8655" s="33">
        <f>MIN(CalcoliFV!$AN$7,CalcoliFV!$AO$7+MAX(0,180-AJ8655)+4)</f>
        <v>110</v>
      </c>
    </row>
    <row r="8656" spans="35:37" x14ac:dyDescent="0.3">
      <c r="AI8656" s="32">
        <f t="shared" si="173"/>
        <v>45652.54166664568</v>
      </c>
      <c r="AJ8656" s="33">
        <v>107.70756</v>
      </c>
      <c r="AK8656" s="33">
        <f>MIN(CalcoliFV!$AN$7,CalcoliFV!$AO$7+MAX(0,180-AJ8656)+4)</f>
        <v>110</v>
      </c>
    </row>
    <row r="8657" spans="35:37" x14ac:dyDescent="0.3">
      <c r="AI8657" s="32">
        <f t="shared" si="173"/>
        <v>45652.583333312345</v>
      </c>
      <c r="AJ8657" s="33">
        <v>103.90136</v>
      </c>
      <c r="AK8657" s="33">
        <f>MIN(CalcoliFV!$AN$7,CalcoliFV!$AO$7+MAX(0,180-AJ8657)+4)</f>
        <v>110</v>
      </c>
    </row>
    <row r="8658" spans="35:37" x14ac:dyDescent="0.3">
      <c r="AI8658" s="32">
        <f t="shared" si="173"/>
        <v>45652.624999979009</v>
      </c>
      <c r="AJ8658" s="33">
        <v>109.63851</v>
      </c>
      <c r="AK8658" s="33">
        <f>MIN(CalcoliFV!$AN$7,CalcoliFV!$AO$7+MAX(0,180-AJ8658)+4)</f>
        <v>110</v>
      </c>
    </row>
    <row r="8659" spans="35:37" x14ac:dyDescent="0.3">
      <c r="AI8659" s="32">
        <f t="shared" si="173"/>
        <v>45652.666666645673</v>
      </c>
      <c r="AJ8659" s="33">
        <v>120.75</v>
      </c>
      <c r="AK8659" s="33">
        <f>MIN(CalcoliFV!$AN$7,CalcoliFV!$AO$7+MAX(0,180-AJ8659)+4)</f>
        <v>110</v>
      </c>
    </row>
    <row r="8660" spans="35:37" x14ac:dyDescent="0.3">
      <c r="AI8660" s="32">
        <f t="shared" si="173"/>
        <v>45652.708333312337</v>
      </c>
      <c r="AJ8660" s="33">
        <v>126.53</v>
      </c>
      <c r="AK8660" s="33">
        <f>MIN(CalcoliFV!$AN$7,CalcoliFV!$AO$7+MAX(0,180-AJ8660)+4)</f>
        <v>110</v>
      </c>
    </row>
    <row r="8661" spans="35:37" x14ac:dyDescent="0.3">
      <c r="AI8661" s="32">
        <f t="shared" si="173"/>
        <v>45652.749999979002</v>
      </c>
      <c r="AJ8661" s="33">
        <v>149.97999999999999</v>
      </c>
      <c r="AK8661" s="33">
        <f>MIN(CalcoliFV!$AN$7,CalcoliFV!$AO$7+MAX(0,180-AJ8661)+4)</f>
        <v>104.02000000000001</v>
      </c>
    </row>
    <row r="8662" spans="35:37" x14ac:dyDescent="0.3">
      <c r="AI8662" s="32">
        <f t="shared" si="173"/>
        <v>45652.791666645666</v>
      </c>
      <c r="AJ8662" s="33">
        <v>155.71</v>
      </c>
      <c r="AK8662" s="33">
        <f>MIN(CalcoliFV!$AN$7,CalcoliFV!$AO$7+MAX(0,180-AJ8662)+4)</f>
        <v>98.289999999999992</v>
      </c>
    </row>
    <row r="8663" spans="35:37" x14ac:dyDescent="0.3">
      <c r="AI8663" s="32">
        <f t="shared" si="173"/>
        <v>45652.83333331233</v>
      </c>
      <c r="AJ8663" s="33">
        <v>160.30000000000001</v>
      </c>
      <c r="AK8663" s="33">
        <f>MIN(CalcoliFV!$AN$7,CalcoliFV!$AO$7+MAX(0,180-AJ8663)+4)</f>
        <v>93.699999999999989</v>
      </c>
    </row>
    <row r="8664" spans="35:37" x14ac:dyDescent="0.3">
      <c r="AI8664" s="32">
        <f t="shared" si="173"/>
        <v>45652.874999978994</v>
      </c>
      <c r="AJ8664" s="33">
        <v>155.28</v>
      </c>
      <c r="AK8664" s="33">
        <f>MIN(CalcoliFV!$AN$7,CalcoliFV!$AO$7+MAX(0,180-AJ8664)+4)</f>
        <v>98.72</v>
      </c>
    </row>
    <row r="8665" spans="35:37" x14ac:dyDescent="0.3">
      <c r="AI8665" s="32">
        <f t="shared" si="173"/>
        <v>45652.916666645659</v>
      </c>
      <c r="AJ8665" s="33">
        <v>146.83000000000001</v>
      </c>
      <c r="AK8665" s="33">
        <f>MIN(CalcoliFV!$AN$7,CalcoliFV!$AO$7+MAX(0,180-AJ8665)+4)</f>
        <v>107.16999999999999</v>
      </c>
    </row>
    <row r="8666" spans="35:37" x14ac:dyDescent="0.3">
      <c r="AI8666" s="32">
        <f t="shared" si="173"/>
        <v>45652.958333312323</v>
      </c>
      <c r="AJ8666" s="33">
        <v>132.43</v>
      </c>
      <c r="AK8666" s="33">
        <f>MIN(CalcoliFV!$AN$7,CalcoliFV!$AO$7+MAX(0,180-AJ8666)+4)</f>
        <v>110</v>
      </c>
    </row>
    <row r="8667" spans="35:37" x14ac:dyDescent="0.3">
      <c r="AI8667" s="32">
        <f t="shared" si="173"/>
        <v>45652.999999978987</v>
      </c>
      <c r="AJ8667" s="33">
        <v>118.27</v>
      </c>
      <c r="AK8667" s="33">
        <f>MIN(CalcoliFV!$AN$7,CalcoliFV!$AO$7+MAX(0,180-AJ8667)+4)</f>
        <v>110</v>
      </c>
    </row>
    <row r="8668" spans="35:37" x14ac:dyDescent="0.3">
      <c r="AI8668" s="32">
        <f t="shared" si="173"/>
        <v>45653.041666645651</v>
      </c>
      <c r="AJ8668" s="33">
        <v>118.61</v>
      </c>
      <c r="AK8668" s="33">
        <f>MIN(CalcoliFV!$AN$7,CalcoliFV!$AO$7+MAX(0,180-AJ8668)+4)</f>
        <v>110</v>
      </c>
    </row>
    <row r="8669" spans="35:37" x14ac:dyDescent="0.3">
      <c r="AI8669" s="32">
        <f t="shared" si="173"/>
        <v>45653.083333312316</v>
      </c>
      <c r="AJ8669" s="33">
        <v>113</v>
      </c>
      <c r="AK8669" s="33">
        <f>MIN(CalcoliFV!$AN$7,CalcoliFV!$AO$7+MAX(0,180-AJ8669)+4)</f>
        <v>110</v>
      </c>
    </row>
    <row r="8670" spans="35:37" x14ac:dyDescent="0.3">
      <c r="AI8670" s="32">
        <f t="shared" si="173"/>
        <v>45653.12499997898</v>
      </c>
      <c r="AJ8670" s="33">
        <v>106.16</v>
      </c>
      <c r="AK8670" s="33">
        <f>MIN(CalcoliFV!$AN$7,CalcoliFV!$AO$7+MAX(0,180-AJ8670)+4)</f>
        <v>110</v>
      </c>
    </row>
    <row r="8671" spans="35:37" x14ac:dyDescent="0.3">
      <c r="AI8671" s="32">
        <f t="shared" si="173"/>
        <v>45653.166666645644</v>
      </c>
      <c r="AJ8671" s="33">
        <v>101.76</v>
      </c>
      <c r="AK8671" s="33">
        <f>MIN(CalcoliFV!$AN$7,CalcoliFV!$AO$7+MAX(0,180-AJ8671)+4)</f>
        <v>110</v>
      </c>
    </row>
    <row r="8672" spans="35:37" x14ac:dyDescent="0.3">
      <c r="AI8672" s="32">
        <f t="shared" si="173"/>
        <v>45653.208333312308</v>
      </c>
      <c r="AJ8672" s="33">
        <v>99.579329999999999</v>
      </c>
      <c r="AK8672" s="33">
        <f>MIN(CalcoliFV!$AN$7,CalcoliFV!$AO$7+MAX(0,180-AJ8672)+4)</f>
        <v>110</v>
      </c>
    </row>
    <row r="8673" spans="35:37" x14ac:dyDescent="0.3">
      <c r="AI8673" s="32">
        <f t="shared" si="173"/>
        <v>45653.249999978972</v>
      </c>
      <c r="AJ8673" s="33">
        <v>106.2</v>
      </c>
      <c r="AK8673" s="33">
        <f>MIN(CalcoliFV!$AN$7,CalcoliFV!$AO$7+MAX(0,180-AJ8673)+4)</f>
        <v>110</v>
      </c>
    </row>
    <row r="8674" spans="35:37" x14ac:dyDescent="0.3">
      <c r="AI8674" s="32">
        <f t="shared" si="173"/>
        <v>45653.291666645637</v>
      </c>
      <c r="AJ8674" s="33">
        <v>121</v>
      </c>
      <c r="AK8674" s="33">
        <f>MIN(CalcoliFV!$AN$7,CalcoliFV!$AO$7+MAX(0,180-AJ8674)+4)</f>
        <v>110</v>
      </c>
    </row>
    <row r="8675" spans="35:37" x14ac:dyDescent="0.3">
      <c r="AI8675" s="32">
        <f t="shared" si="173"/>
        <v>45653.333333312301</v>
      </c>
      <c r="AJ8675" s="33">
        <v>140</v>
      </c>
      <c r="AK8675" s="33">
        <f>MIN(CalcoliFV!$AN$7,CalcoliFV!$AO$7+MAX(0,180-AJ8675)+4)</f>
        <v>110</v>
      </c>
    </row>
    <row r="8676" spans="35:37" x14ac:dyDescent="0.3">
      <c r="AI8676" s="32">
        <f t="shared" si="173"/>
        <v>45653.374999978965</v>
      </c>
      <c r="AJ8676" s="33">
        <v>157.22999999999999</v>
      </c>
      <c r="AK8676" s="33">
        <f>MIN(CalcoliFV!$AN$7,CalcoliFV!$AO$7+MAX(0,180-AJ8676)+4)</f>
        <v>96.77000000000001</v>
      </c>
    </row>
    <row r="8677" spans="35:37" x14ac:dyDescent="0.3">
      <c r="AI8677" s="32">
        <f t="shared" si="173"/>
        <v>45653.416666645629</v>
      </c>
      <c r="AJ8677" s="33">
        <v>144.06</v>
      </c>
      <c r="AK8677" s="33">
        <f>MIN(CalcoliFV!$AN$7,CalcoliFV!$AO$7+MAX(0,180-AJ8677)+4)</f>
        <v>109.94</v>
      </c>
    </row>
    <row r="8678" spans="35:37" x14ac:dyDescent="0.3">
      <c r="AI8678" s="32">
        <f t="shared" si="173"/>
        <v>45653.458333312294</v>
      </c>
      <c r="AJ8678" s="33">
        <v>123.46</v>
      </c>
      <c r="AK8678" s="33">
        <f>MIN(CalcoliFV!$AN$7,CalcoliFV!$AO$7+MAX(0,180-AJ8678)+4)</f>
        <v>110</v>
      </c>
    </row>
    <row r="8679" spans="35:37" x14ac:dyDescent="0.3">
      <c r="AI8679" s="32">
        <f t="shared" si="173"/>
        <v>45653.499999978958</v>
      </c>
      <c r="AJ8679" s="33">
        <v>119.06</v>
      </c>
      <c r="AK8679" s="33">
        <f>MIN(CalcoliFV!$AN$7,CalcoliFV!$AO$7+MAX(0,180-AJ8679)+4)</f>
        <v>110</v>
      </c>
    </row>
    <row r="8680" spans="35:37" x14ac:dyDescent="0.3">
      <c r="AI8680" s="32">
        <f t="shared" si="173"/>
        <v>45653.541666645622</v>
      </c>
      <c r="AJ8680" s="33">
        <v>118.3</v>
      </c>
      <c r="AK8680" s="33">
        <f>MIN(CalcoliFV!$AN$7,CalcoliFV!$AO$7+MAX(0,180-AJ8680)+4)</f>
        <v>110</v>
      </c>
    </row>
    <row r="8681" spans="35:37" x14ac:dyDescent="0.3">
      <c r="AI8681" s="32">
        <f t="shared" si="173"/>
        <v>45653.583333312286</v>
      </c>
      <c r="AJ8681" s="33">
        <v>120.1</v>
      </c>
      <c r="AK8681" s="33">
        <f>MIN(CalcoliFV!$AN$7,CalcoliFV!$AO$7+MAX(0,180-AJ8681)+4)</f>
        <v>110</v>
      </c>
    </row>
    <row r="8682" spans="35:37" x14ac:dyDescent="0.3">
      <c r="AI8682" s="32">
        <f t="shared" si="173"/>
        <v>45653.624999978951</v>
      </c>
      <c r="AJ8682" s="33">
        <v>124.4</v>
      </c>
      <c r="AK8682" s="33">
        <f>MIN(CalcoliFV!$AN$7,CalcoliFV!$AO$7+MAX(0,180-AJ8682)+4)</f>
        <v>110</v>
      </c>
    </row>
    <row r="8683" spans="35:37" x14ac:dyDescent="0.3">
      <c r="AI8683" s="32">
        <f t="shared" si="173"/>
        <v>45653.666666645615</v>
      </c>
      <c r="AJ8683" s="33">
        <v>144.06</v>
      </c>
      <c r="AK8683" s="33">
        <f>MIN(CalcoliFV!$AN$7,CalcoliFV!$AO$7+MAX(0,180-AJ8683)+4)</f>
        <v>109.94</v>
      </c>
    </row>
    <row r="8684" spans="35:37" x14ac:dyDescent="0.3">
      <c r="AI8684" s="32">
        <f t="shared" si="173"/>
        <v>45653.708333312279</v>
      </c>
      <c r="AJ8684" s="33">
        <v>152</v>
      </c>
      <c r="AK8684" s="33">
        <f>MIN(CalcoliFV!$AN$7,CalcoliFV!$AO$7+MAX(0,180-AJ8684)+4)</f>
        <v>102</v>
      </c>
    </row>
    <row r="8685" spans="35:37" x14ac:dyDescent="0.3">
      <c r="AI8685" s="32">
        <f t="shared" si="173"/>
        <v>45653.749999978943</v>
      </c>
      <c r="AJ8685" s="33">
        <v>168.21</v>
      </c>
      <c r="AK8685" s="33">
        <f>MIN(CalcoliFV!$AN$7,CalcoliFV!$AO$7+MAX(0,180-AJ8685)+4)</f>
        <v>85.789999999999992</v>
      </c>
    </row>
    <row r="8686" spans="35:37" x14ac:dyDescent="0.3">
      <c r="AI8686" s="32">
        <f t="shared" si="173"/>
        <v>45653.791666645608</v>
      </c>
      <c r="AJ8686" s="33">
        <v>168.21</v>
      </c>
      <c r="AK8686" s="33">
        <f>MIN(CalcoliFV!$AN$7,CalcoliFV!$AO$7+MAX(0,180-AJ8686)+4)</f>
        <v>85.789999999999992</v>
      </c>
    </row>
    <row r="8687" spans="35:37" x14ac:dyDescent="0.3">
      <c r="AI8687" s="32">
        <f t="shared" si="173"/>
        <v>45653.833333312272</v>
      </c>
      <c r="AJ8687" s="33">
        <v>167.62</v>
      </c>
      <c r="AK8687" s="33">
        <f>MIN(CalcoliFV!$AN$7,CalcoliFV!$AO$7+MAX(0,180-AJ8687)+4)</f>
        <v>86.38</v>
      </c>
    </row>
    <row r="8688" spans="35:37" x14ac:dyDescent="0.3">
      <c r="AI8688" s="32">
        <f t="shared" si="173"/>
        <v>45653.874999978936</v>
      </c>
      <c r="AJ8688" s="33">
        <v>160.59</v>
      </c>
      <c r="AK8688" s="33">
        <f>MIN(CalcoliFV!$AN$7,CalcoliFV!$AO$7+MAX(0,180-AJ8688)+4)</f>
        <v>93.41</v>
      </c>
    </row>
    <row r="8689" spans="35:37" x14ac:dyDescent="0.3">
      <c r="AI8689" s="32">
        <f t="shared" si="173"/>
        <v>45653.9166666456</v>
      </c>
      <c r="AJ8689" s="33">
        <v>149.65</v>
      </c>
      <c r="AK8689" s="33">
        <f>MIN(CalcoliFV!$AN$7,CalcoliFV!$AO$7+MAX(0,180-AJ8689)+4)</f>
        <v>104.35</v>
      </c>
    </row>
    <row r="8690" spans="35:37" x14ac:dyDescent="0.3">
      <c r="AI8690" s="32">
        <f t="shared" si="173"/>
        <v>45653.958333312265</v>
      </c>
      <c r="AJ8690" s="33">
        <v>135</v>
      </c>
      <c r="AK8690" s="33">
        <f>MIN(CalcoliFV!$AN$7,CalcoliFV!$AO$7+MAX(0,180-AJ8690)+4)</f>
        <v>110</v>
      </c>
    </row>
    <row r="8691" spans="35:37" x14ac:dyDescent="0.3">
      <c r="AI8691" s="32">
        <f t="shared" si="173"/>
        <v>45653.999999978929</v>
      </c>
      <c r="AJ8691" s="33">
        <v>122.11</v>
      </c>
      <c r="AK8691" s="33">
        <f>MIN(CalcoliFV!$AN$7,CalcoliFV!$AO$7+MAX(0,180-AJ8691)+4)</f>
        <v>110</v>
      </c>
    </row>
    <row r="8692" spans="35:37" x14ac:dyDescent="0.3">
      <c r="AI8692" s="32">
        <f t="shared" si="173"/>
        <v>45654.041666645593</v>
      </c>
      <c r="AJ8692" s="33">
        <v>126.39654</v>
      </c>
      <c r="AK8692" s="33">
        <f>MIN(CalcoliFV!$AN$7,CalcoliFV!$AO$7+MAX(0,180-AJ8692)+4)</f>
        <v>110</v>
      </c>
    </row>
    <row r="8693" spans="35:37" x14ac:dyDescent="0.3">
      <c r="AI8693" s="32">
        <f t="shared" si="173"/>
        <v>45654.083333312257</v>
      </c>
      <c r="AJ8693" s="33">
        <v>116.63</v>
      </c>
      <c r="AK8693" s="33">
        <f>MIN(CalcoliFV!$AN$7,CalcoliFV!$AO$7+MAX(0,180-AJ8693)+4)</f>
        <v>110</v>
      </c>
    </row>
    <row r="8694" spans="35:37" x14ac:dyDescent="0.3">
      <c r="AI8694" s="32">
        <f t="shared" si="173"/>
        <v>45654.124999978922</v>
      </c>
      <c r="AJ8694" s="33">
        <v>110.15403999999999</v>
      </c>
      <c r="AK8694" s="33">
        <f>MIN(CalcoliFV!$AN$7,CalcoliFV!$AO$7+MAX(0,180-AJ8694)+4)</f>
        <v>110</v>
      </c>
    </row>
    <row r="8695" spans="35:37" x14ac:dyDescent="0.3">
      <c r="AI8695" s="32">
        <f t="shared" si="173"/>
        <v>45654.166666645586</v>
      </c>
      <c r="AJ8695" s="33">
        <v>105.92479</v>
      </c>
      <c r="AK8695" s="33">
        <f>MIN(CalcoliFV!$AN$7,CalcoliFV!$AO$7+MAX(0,180-AJ8695)+4)</f>
        <v>110</v>
      </c>
    </row>
    <row r="8696" spans="35:37" x14ac:dyDescent="0.3">
      <c r="AI8696" s="32">
        <f t="shared" si="173"/>
        <v>45654.20833331225</v>
      </c>
      <c r="AJ8696" s="33">
        <v>102.93</v>
      </c>
      <c r="AK8696" s="33">
        <f>MIN(CalcoliFV!$AN$7,CalcoliFV!$AO$7+MAX(0,180-AJ8696)+4)</f>
        <v>110</v>
      </c>
    </row>
    <row r="8697" spans="35:37" x14ac:dyDescent="0.3">
      <c r="AI8697" s="32">
        <f t="shared" si="173"/>
        <v>45654.249999978914</v>
      </c>
      <c r="AJ8697" s="33">
        <v>105.5792</v>
      </c>
      <c r="AK8697" s="33">
        <f>MIN(CalcoliFV!$AN$7,CalcoliFV!$AO$7+MAX(0,180-AJ8697)+4)</f>
        <v>110</v>
      </c>
    </row>
    <row r="8698" spans="35:37" x14ac:dyDescent="0.3">
      <c r="AI8698" s="32">
        <f t="shared" si="173"/>
        <v>45654.291666645579</v>
      </c>
      <c r="AJ8698" s="33">
        <v>120.1</v>
      </c>
      <c r="AK8698" s="33">
        <f>MIN(CalcoliFV!$AN$7,CalcoliFV!$AO$7+MAX(0,180-AJ8698)+4)</f>
        <v>110</v>
      </c>
    </row>
    <row r="8699" spans="35:37" x14ac:dyDescent="0.3">
      <c r="AI8699" s="32">
        <f t="shared" si="173"/>
        <v>45654.333333312243</v>
      </c>
      <c r="AJ8699" s="33">
        <v>127.5</v>
      </c>
      <c r="AK8699" s="33">
        <f>MIN(CalcoliFV!$AN$7,CalcoliFV!$AO$7+MAX(0,180-AJ8699)+4)</f>
        <v>110</v>
      </c>
    </row>
    <row r="8700" spans="35:37" x14ac:dyDescent="0.3">
      <c r="AI8700" s="32">
        <f t="shared" si="173"/>
        <v>45654.374999978907</v>
      </c>
      <c r="AJ8700" s="33">
        <v>128.09</v>
      </c>
      <c r="AK8700" s="33">
        <f>MIN(CalcoliFV!$AN$7,CalcoliFV!$AO$7+MAX(0,180-AJ8700)+4)</f>
        <v>110</v>
      </c>
    </row>
    <row r="8701" spans="35:37" x14ac:dyDescent="0.3">
      <c r="AI8701" s="32">
        <f t="shared" si="173"/>
        <v>45654.416666645571</v>
      </c>
      <c r="AJ8701" s="33">
        <v>128.30000000000001</v>
      </c>
      <c r="AK8701" s="33">
        <f>MIN(CalcoliFV!$AN$7,CalcoliFV!$AO$7+MAX(0,180-AJ8701)+4)</f>
        <v>110</v>
      </c>
    </row>
    <row r="8702" spans="35:37" x14ac:dyDescent="0.3">
      <c r="AI8702" s="32">
        <f t="shared" si="173"/>
        <v>45654.458333312235</v>
      </c>
      <c r="AJ8702" s="33">
        <v>122.83286</v>
      </c>
      <c r="AK8702" s="33">
        <f>MIN(CalcoliFV!$AN$7,CalcoliFV!$AO$7+MAX(0,180-AJ8702)+4)</f>
        <v>110</v>
      </c>
    </row>
    <row r="8703" spans="35:37" x14ac:dyDescent="0.3">
      <c r="AI8703" s="32">
        <f t="shared" si="173"/>
        <v>45654.4999999789</v>
      </c>
      <c r="AJ8703" s="33">
        <v>113.40358000000001</v>
      </c>
      <c r="AK8703" s="33">
        <f>MIN(CalcoliFV!$AN$7,CalcoliFV!$AO$7+MAX(0,180-AJ8703)+4)</f>
        <v>110</v>
      </c>
    </row>
    <row r="8704" spans="35:37" x14ac:dyDescent="0.3">
      <c r="AI8704" s="32">
        <f t="shared" si="173"/>
        <v>45654.541666645564</v>
      </c>
      <c r="AJ8704" s="33">
        <v>108.96944999999999</v>
      </c>
      <c r="AK8704" s="33">
        <f>MIN(CalcoliFV!$AN$7,CalcoliFV!$AO$7+MAX(0,180-AJ8704)+4)</f>
        <v>110</v>
      </c>
    </row>
    <row r="8705" spans="35:37" x14ac:dyDescent="0.3">
      <c r="AI8705" s="32">
        <f t="shared" si="173"/>
        <v>45654.583333312228</v>
      </c>
      <c r="AJ8705" s="33">
        <v>110.00606000000001</v>
      </c>
      <c r="AK8705" s="33">
        <f>MIN(CalcoliFV!$AN$7,CalcoliFV!$AO$7+MAX(0,180-AJ8705)+4)</f>
        <v>110</v>
      </c>
    </row>
    <row r="8706" spans="35:37" x14ac:dyDescent="0.3">
      <c r="AI8706" s="32">
        <f t="shared" si="173"/>
        <v>45654.624999978892</v>
      </c>
      <c r="AJ8706" s="33">
        <v>114.09</v>
      </c>
      <c r="AK8706" s="33">
        <f>MIN(CalcoliFV!$AN$7,CalcoliFV!$AO$7+MAX(0,180-AJ8706)+4)</f>
        <v>110</v>
      </c>
    </row>
    <row r="8707" spans="35:37" x14ac:dyDescent="0.3">
      <c r="AI8707" s="32">
        <f t="shared" si="173"/>
        <v>45654.666666645557</v>
      </c>
      <c r="AJ8707" s="33">
        <v>130.77000000000001</v>
      </c>
      <c r="AK8707" s="33">
        <f>MIN(CalcoliFV!$AN$7,CalcoliFV!$AO$7+MAX(0,180-AJ8707)+4)</f>
        <v>110</v>
      </c>
    </row>
    <row r="8708" spans="35:37" x14ac:dyDescent="0.3">
      <c r="AI8708" s="32">
        <f t="shared" si="173"/>
        <v>45654.708333312221</v>
      </c>
      <c r="AJ8708" s="33">
        <v>147.5</v>
      </c>
      <c r="AK8708" s="33">
        <f>MIN(CalcoliFV!$AN$7,CalcoliFV!$AO$7+MAX(0,180-AJ8708)+4)</f>
        <v>106.5</v>
      </c>
    </row>
    <row r="8709" spans="35:37" x14ac:dyDescent="0.3">
      <c r="AI8709" s="32">
        <f t="shared" ref="AI8709:AI8772" si="174">AI8708+1/24</f>
        <v>45654.749999978885</v>
      </c>
      <c r="AJ8709" s="33">
        <v>159.77000000000001</v>
      </c>
      <c r="AK8709" s="33">
        <f>MIN(CalcoliFV!$AN$7,CalcoliFV!$AO$7+MAX(0,180-AJ8709)+4)</f>
        <v>94.22999999999999</v>
      </c>
    </row>
    <row r="8710" spans="35:37" x14ac:dyDescent="0.3">
      <c r="AI8710" s="32">
        <f t="shared" si="174"/>
        <v>45654.791666645549</v>
      </c>
      <c r="AJ8710" s="33">
        <v>165</v>
      </c>
      <c r="AK8710" s="33">
        <f>MIN(CalcoliFV!$AN$7,CalcoliFV!$AO$7+MAX(0,180-AJ8710)+4)</f>
        <v>89</v>
      </c>
    </row>
    <row r="8711" spans="35:37" x14ac:dyDescent="0.3">
      <c r="AI8711" s="32">
        <f t="shared" si="174"/>
        <v>45654.833333312214</v>
      </c>
      <c r="AJ8711" s="33">
        <v>166.62</v>
      </c>
      <c r="AK8711" s="33">
        <f>MIN(CalcoliFV!$AN$7,CalcoliFV!$AO$7+MAX(0,180-AJ8711)+4)</f>
        <v>87.38</v>
      </c>
    </row>
    <row r="8712" spans="35:37" x14ac:dyDescent="0.3">
      <c r="AI8712" s="32">
        <f t="shared" si="174"/>
        <v>45654.874999978878</v>
      </c>
      <c r="AJ8712" s="33">
        <v>160.59</v>
      </c>
      <c r="AK8712" s="33">
        <f>MIN(CalcoliFV!$AN$7,CalcoliFV!$AO$7+MAX(0,180-AJ8712)+4)</f>
        <v>93.41</v>
      </c>
    </row>
    <row r="8713" spans="35:37" x14ac:dyDescent="0.3">
      <c r="AI8713" s="32">
        <f t="shared" si="174"/>
        <v>45654.916666645542</v>
      </c>
      <c r="AJ8713" s="33">
        <v>149.61000000000001</v>
      </c>
      <c r="AK8713" s="33">
        <f>MIN(CalcoliFV!$AN$7,CalcoliFV!$AO$7+MAX(0,180-AJ8713)+4)</f>
        <v>104.38999999999999</v>
      </c>
    </row>
    <row r="8714" spans="35:37" x14ac:dyDescent="0.3">
      <c r="AI8714" s="32">
        <f t="shared" si="174"/>
        <v>45654.958333312206</v>
      </c>
      <c r="AJ8714" s="33">
        <v>132.97999999999999</v>
      </c>
      <c r="AK8714" s="33">
        <f>MIN(CalcoliFV!$AN$7,CalcoliFV!$AO$7+MAX(0,180-AJ8714)+4)</f>
        <v>110</v>
      </c>
    </row>
    <row r="8715" spans="35:37" x14ac:dyDescent="0.3">
      <c r="AI8715" s="32">
        <f t="shared" si="174"/>
        <v>45654.999999978871</v>
      </c>
      <c r="AJ8715" s="33">
        <v>129.16</v>
      </c>
      <c r="AK8715" s="33">
        <f>MIN(CalcoliFV!$AN$7,CalcoliFV!$AO$7+MAX(0,180-AJ8715)+4)</f>
        <v>110</v>
      </c>
    </row>
    <row r="8716" spans="35:37" x14ac:dyDescent="0.3">
      <c r="AI8716" s="32">
        <f t="shared" si="174"/>
        <v>45655.041666645535</v>
      </c>
      <c r="AJ8716" s="33">
        <v>137.74</v>
      </c>
      <c r="AK8716" s="33">
        <f>MIN(CalcoliFV!$AN$7,CalcoliFV!$AO$7+MAX(0,180-AJ8716)+4)</f>
        <v>110</v>
      </c>
    </row>
    <row r="8717" spans="35:37" x14ac:dyDescent="0.3">
      <c r="AI8717" s="32">
        <f t="shared" si="174"/>
        <v>45655.083333312199</v>
      </c>
      <c r="AJ8717" s="33">
        <v>129.43</v>
      </c>
      <c r="AK8717" s="33">
        <f>MIN(CalcoliFV!$AN$7,CalcoliFV!$AO$7+MAX(0,180-AJ8717)+4)</f>
        <v>110</v>
      </c>
    </row>
    <row r="8718" spans="35:37" x14ac:dyDescent="0.3">
      <c r="AI8718" s="32">
        <f t="shared" si="174"/>
        <v>45655.124999978863</v>
      </c>
      <c r="AJ8718" s="33">
        <v>127.56</v>
      </c>
      <c r="AK8718" s="33">
        <f>MIN(CalcoliFV!$AN$7,CalcoliFV!$AO$7+MAX(0,180-AJ8718)+4)</f>
        <v>110</v>
      </c>
    </row>
    <row r="8719" spans="35:37" x14ac:dyDescent="0.3">
      <c r="AI8719" s="32">
        <f t="shared" si="174"/>
        <v>45655.166666645528</v>
      </c>
      <c r="AJ8719" s="33">
        <v>126.07</v>
      </c>
      <c r="AK8719" s="33">
        <f>MIN(CalcoliFV!$AN$7,CalcoliFV!$AO$7+MAX(0,180-AJ8719)+4)</f>
        <v>110</v>
      </c>
    </row>
    <row r="8720" spans="35:37" x14ac:dyDescent="0.3">
      <c r="AI8720" s="32">
        <f t="shared" si="174"/>
        <v>45655.208333312192</v>
      </c>
      <c r="AJ8720" s="33">
        <v>125.82</v>
      </c>
      <c r="AK8720" s="33">
        <f>MIN(CalcoliFV!$AN$7,CalcoliFV!$AO$7+MAX(0,180-AJ8720)+4)</f>
        <v>110</v>
      </c>
    </row>
    <row r="8721" spans="35:37" x14ac:dyDescent="0.3">
      <c r="AI8721" s="32">
        <f t="shared" si="174"/>
        <v>45655.249999978856</v>
      </c>
      <c r="AJ8721" s="33">
        <v>127.45</v>
      </c>
      <c r="AK8721" s="33">
        <f>MIN(CalcoliFV!$AN$7,CalcoliFV!$AO$7+MAX(0,180-AJ8721)+4)</f>
        <v>110</v>
      </c>
    </row>
    <row r="8722" spans="35:37" x14ac:dyDescent="0.3">
      <c r="AI8722" s="32">
        <f t="shared" si="174"/>
        <v>45655.29166664552</v>
      </c>
      <c r="AJ8722" s="33">
        <v>137.74</v>
      </c>
      <c r="AK8722" s="33">
        <f>MIN(CalcoliFV!$AN$7,CalcoliFV!$AO$7+MAX(0,180-AJ8722)+4)</f>
        <v>110</v>
      </c>
    </row>
    <row r="8723" spans="35:37" x14ac:dyDescent="0.3">
      <c r="AI8723" s="32">
        <f t="shared" si="174"/>
        <v>45655.333333312185</v>
      </c>
      <c r="AJ8723" s="33">
        <v>156.11000000000001</v>
      </c>
      <c r="AK8723" s="33">
        <f>MIN(CalcoliFV!$AN$7,CalcoliFV!$AO$7+MAX(0,180-AJ8723)+4)</f>
        <v>97.889999999999986</v>
      </c>
    </row>
    <row r="8724" spans="35:37" x14ac:dyDescent="0.3">
      <c r="AI8724" s="32">
        <f t="shared" si="174"/>
        <v>45655.374999978849</v>
      </c>
      <c r="AJ8724" s="33">
        <v>147</v>
      </c>
      <c r="AK8724" s="33">
        <f>MIN(CalcoliFV!$AN$7,CalcoliFV!$AO$7+MAX(0,180-AJ8724)+4)</f>
        <v>107</v>
      </c>
    </row>
    <row r="8725" spans="35:37" x14ac:dyDescent="0.3">
      <c r="AI8725" s="32">
        <f t="shared" si="174"/>
        <v>45655.416666645513</v>
      </c>
      <c r="AJ8725" s="33">
        <v>137.74</v>
      </c>
      <c r="AK8725" s="33">
        <f>MIN(CalcoliFV!$AN$7,CalcoliFV!$AO$7+MAX(0,180-AJ8725)+4)</f>
        <v>110</v>
      </c>
    </row>
    <row r="8726" spans="35:37" x14ac:dyDescent="0.3">
      <c r="AI8726" s="32">
        <f t="shared" si="174"/>
        <v>45655.458333312177</v>
      </c>
      <c r="AJ8726" s="33">
        <v>124.3</v>
      </c>
      <c r="AK8726" s="33">
        <f>MIN(CalcoliFV!$AN$7,CalcoliFV!$AO$7+MAX(0,180-AJ8726)+4)</f>
        <v>110</v>
      </c>
    </row>
    <row r="8727" spans="35:37" x14ac:dyDescent="0.3">
      <c r="AI8727" s="32">
        <f t="shared" si="174"/>
        <v>45655.499999978842</v>
      </c>
      <c r="AJ8727" s="33">
        <v>119.78</v>
      </c>
      <c r="AK8727" s="33">
        <f>MIN(CalcoliFV!$AN$7,CalcoliFV!$AO$7+MAX(0,180-AJ8727)+4)</f>
        <v>110</v>
      </c>
    </row>
    <row r="8728" spans="35:37" x14ac:dyDescent="0.3">
      <c r="AI8728" s="32">
        <f t="shared" si="174"/>
        <v>45655.541666645506</v>
      </c>
      <c r="AJ8728" s="33">
        <v>123.01</v>
      </c>
      <c r="AK8728" s="33">
        <f>MIN(CalcoliFV!$AN$7,CalcoliFV!$AO$7+MAX(0,180-AJ8728)+4)</f>
        <v>110</v>
      </c>
    </row>
    <row r="8729" spans="35:37" x14ac:dyDescent="0.3">
      <c r="AI8729" s="32">
        <f t="shared" si="174"/>
        <v>45655.58333331217</v>
      </c>
      <c r="AJ8729" s="33">
        <v>120.1</v>
      </c>
      <c r="AK8729" s="33">
        <f>MIN(CalcoliFV!$AN$7,CalcoliFV!$AO$7+MAX(0,180-AJ8729)+4)</f>
        <v>110</v>
      </c>
    </row>
    <row r="8730" spans="35:37" x14ac:dyDescent="0.3">
      <c r="AI8730" s="32">
        <f t="shared" si="174"/>
        <v>45655.624999978834</v>
      </c>
      <c r="AJ8730" s="33">
        <v>120.89</v>
      </c>
      <c r="AK8730" s="33">
        <f>MIN(CalcoliFV!$AN$7,CalcoliFV!$AO$7+MAX(0,180-AJ8730)+4)</f>
        <v>110</v>
      </c>
    </row>
    <row r="8731" spans="35:37" x14ac:dyDescent="0.3">
      <c r="AI8731" s="32">
        <f t="shared" si="174"/>
        <v>45655.666666645498</v>
      </c>
      <c r="AJ8731" s="33">
        <v>138.96884</v>
      </c>
      <c r="AK8731" s="33">
        <f>MIN(CalcoliFV!$AN$7,CalcoliFV!$AO$7+MAX(0,180-AJ8731)+4)</f>
        <v>110</v>
      </c>
    </row>
    <row r="8732" spans="35:37" x14ac:dyDescent="0.3">
      <c r="AI8732" s="32">
        <f t="shared" si="174"/>
        <v>45655.708333312163</v>
      </c>
      <c r="AJ8732" s="33">
        <v>167</v>
      </c>
      <c r="AK8732" s="33">
        <f>MIN(CalcoliFV!$AN$7,CalcoliFV!$AO$7+MAX(0,180-AJ8732)+4)</f>
        <v>87</v>
      </c>
    </row>
    <row r="8733" spans="35:37" x14ac:dyDescent="0.3">
      <c r="AI8733" s="32">
        <f t="shared" si="174"/>
        <v>45655.749999978827</v>
      </c>
      <c r="AJ8733" s="33">
        <v>178.42</v>
      </c>
      <c r="AK8733" s="33">
        <f>MIN(CalcoliFV!$AN$7,CalcoliFV!$AO$7+MAX(0,180-AJ8733)+4)</f>
        <v>75.580000000000013</v>
      </c>
    </row>
    <row r="8734" spans="35:37" x14ac:dyDescent="0.3">
      <c r="AI8734" s="32">
        <f t="shared" si="174"/>
        <v>45655.791666645491</v>
      </c>
      <c r="AJ8734" s="33">
        <v>176.83</v>
      </c>
      <c r="AK8734" s="33">
        <f>MIN(CalcoliFV!$AN$7,CalcoliFV!$AO$7+MAX(0,180-AJ8734)+4)</f>
        <v>77.169999999999987</v>
      </c>
    </row>
    <row r="8735" spans="35:37" x14ac:dyDescent="0.3">
      <c r="AI8735" s="32">
        <f t="shared" si="174"/>
        <v>45655.833333312155</v>
      </c>
      <c r="AJ8735" s="33">
        <v>178.88149000000001</v>
      </c>
      <c r="AK8735" s="33">
        <f>MIN(CalcoliFV!$AN$7,CalcoliFV!$AO$7+MAX(0,180-AJ8735)+4)</f>
        <v>75.118509999999986</v>
      </c>
    </row>
    <row r="8736" spans="35:37" x14ac:dyDescent="0.3">
      <c r="AI8736" s="32">
        <f t="shared" si="174"/>
        <v>45655.87499997882</v>
      </c>
      <c r="AJ8736" s="33">
        <v>178.88552999999999</v>
      </c>
      <c r="AK8736" s="33">
        <f>MIN(CalcoliFV!$AN$7,CalcoliFV!$AO$7+MAX(0,180-AJ8736)+4)</f>
        <v>75.114470000000011</v>
      </c>
    </row>
    <row r="8737" spans="35:37" x14ac:dyDescent="0.3">
      <c r="AI8737" s="32">
        <f t="shared" si="174"/>
        <v>45655.916666645484</v>
      </c>
      <c r="AJ8737" s="33">
        <v>170.09</v>
      </c>
      <c r="AK8737" s="33">
        <f>MIN(CalcoliFV!$AN$7,CalcoliFV!$AO$7+MAX(0,180-AJ8737)+4)</f>
        <v>83.91</v>
      </c>
    </row>
    <row r="8738" spans="35:37" x14ac:dyDescent="0.3">
      <c r="AI8738" s="32">
        <f t="shared" si="174"/>
        <v>45655.958333312148</v>
      </c>
      <c r="AJ8738" s="33">
        <v>158.62</v>
      </c>
      <c r="AK8738" s="33">
        <f>MIN(CalcoliFV!$AN$7,CalcoliFV!$AO$7+MAX(0,180-AJ8738)+4)</f>
        <v>95.38</v>
      </c>
    </row>
    <row r="8739" spans="35:37" x14ac:dyDescent="0.3">
      <c r="AI8739" s="32">
        <f t="shared" si="174"/>
        <v>45655.999999978812</v>
      </c>
      <c r="AJ8739" s="33">
        <v>138</v>
      </c>
      <c r="AK8739" s="33">
        <f>MIN(CalcoliFV!$AN$7,CalcoliFV!$AO$7+MAX(0,180-AJ8739)+4)</f>
        <v>110</v>
      </c>
    </row>
    <row r="8740" spans="35:37" x14ac:dyDescent="0.3">
      <c r="AI8740" s="32">
        <f t="shared" si="174"/>
        <v>45656.041666645477</v>
      </c>
      <c r="AJ8740" s="33">
        <v>133.30000000000001</v>
      </c>
      <c r="AK8740" s="33">
        <f>MIN(CalcoliFV!$AN$7,CalcoliFV!$AO$7+MAX(0,180-AJ8740)+4)</f>
        <v>110</v>
      </c>
    </row>
    <row r="8741" spans="35:37" x14ac:dyDescent="0.3">
      <c r="AI8741" s="32">
        <f t="shared" si="174"/>
        <v>45656.083333312141</v>
      </c>
      <c r="AJ8741" s="33">
        <v>127.39</v>
      </c>
      <c r="AK8741" s="33">
        <f>MIN(CalcoliFV!$AN$7,CalcoliFV!$AO$7+MAX(0,180-AJ8741)+4)</f>
        <v>110</v>
      </c>
    </row>
    <row r="8742" spans="35:37" x14ac:dyDescent="0.3">
      <c r="AI8742" s="32">
        <f t="shared" si="174"/>
        <v>45656.124999978805</v>
      </c>
      <c r="AJ8742" s="33">
        <v>124.4</v>
      </c>
      <c r="AK8742" s="33">
        <f>MIN(CalcoliFV!$AN$7,CalcoliFV!$AO$7+MAX(0,180-AJ8742)+4)</f>
        <v>110</v>
      </c>
    </row>
    <row r="8743" spans="35:37" x14ac:dyDescent="0.3">
      <c r="AI8743" s="32">
        <f t="shared" si="174"/>
        <v>45656.166666645469</v>
      </c>
      <c r="AJ8743" s="33">
        <v>123.46</v>
      </c>
      <c r="AK8743" s="33">
        <f>MIN(CalcoliFV!$AN$7,CalcoliFV!$AO$7+MAX(0,180-AJ8743)+4)</f>
        <v>110</v>
      </c>
    </row>
    <row r="8744" spans="35:37" x14ac:dyDescent="0.3">
      <c r="AI8744" s="32">
        <f t="shared" si="174"/>
        <v>45656.208333312134</v>
      </c>
      <c r="AJ8744" s="33">
        <v>123.46</v>
      </c>
      <c r="AK8744" s="33">
        <f>MIN(CalcoliFV!$AN$7,CalcoliFV!$AO$7+MAX(0,180-AJ8744)+4)</f>
        <v>110</v>
      </c>
    </row>
    <row r="8745" spans="35:37" x14ac:dyDescent="0.3">
      <c r="AI8745" s="32">
        <f t="shared" si="174"/>
        <v>45656.249999978798</v>
      </c>
      <c r="AJ8745" s="33">
        <v>130.1</v>
      </c>
      <c r="AK8745" s="33">
        <f>MIN(CalcoliFV!$AN$7,CalcoliFV!$AO$7+MAX(0,180-AJ8745)+4)</f>
        <v>110</v>
      </c>
    </row>
    <row r="8746" spans="35:37" x14ac:dyDescent="0.3">
      <c r="AI8746" s="32">
        <f t="shared" si="174"/>
        <v>45656.291666645462</v>
      </c>
      <c r="AJ8746" s="33">
        <v>149.78</v>
      </c>
      <c r="AK8746" s="33">
        <f>MIN(CalcoliFV!$AN$7,CalcoliFV!$AO$7+MAX(0,180-AJ8746)+4)</f>
        <v>104.22</v>
      </c>
    </row>
    <row r="8747" spans="35:37" x14ac:dyDescent="0.3">
      <c r="AI8747" s="32">
        <f t="shared" si="174"/>
        <v>45656.333333312126</v>
      </c>
      <c r="AJ8747" s="33">
        <v>165.88328999999999</v>
      </c>
      <c r="AK8747" s="33">
        <f>MIN(CalcoliFV!$AN$7,CalcoliFV!$AO$7+MAX(0,180-AJ8747)+4)</f>
        <v>88.116710000000012</v>
      </c>
    </row>
    <row r="8748" spans="35:37" x14ac:dyDescent="0.3">
      <c r="AI8748" s="32">
        <f t="shared" si="174"/>
        <v>45656.374999978791</v>
      </c>
      <c r="AJ8748" s="33">
        <v>162.4</v>
      </c>
      <c r="AK8748" s="33">
        <f>MIN(CalcoliFV!$AN$7,CalcoliFV!$AO$7+MAX(0,180-AJ8748)+4)</f>
        <v>91.6</v>
      </c>
    </row>
    <row r="8749" spans="35:37" x14ac:dyDescent="0.3">
      <c r="AI8749" s="32">
        <f t="shared" si="174"/>
        <v>45656.416666645455</v>
      </c>
      <c r="AJ8749" s="33">
        <v>149.85</v>
      </c>
      <c r="AK8749" s="33">
        <f>MIN(CalcoliFV!$AN$7,CalcoliFV!$AO$7+MAX(0,180-AJ8749)+4)</f>
        <v>104.15</v>
      </c>
    </row>
    <row r="8750" spans="35:37" x14ac:dyDescent="0.3">
      <c r="AI8750" s="32">
        <f t="shared" si="174"/>
        <v>45656.458333312119</v>
      </c>
      <c r="AJ8750" s="33">
        <v>135</v>
      </c>
      <c r="AK8750" s="33">
        <f>MIN(CalcoliFV!$AN$7,CalcoliFV!$AO$7+MAX(0,180-AJ8750)+4)</f>
        <v>110</v>
      </c>
    </row>
    <row r="8751" spans="35:37" x14ac:dyDescent="0.3">
      <c r="AI8751" s="32">
        <f t="shared" si="174"/>
        <v>45656.499999978783</v>
      </c>
      <c r="AJ8751" s="33">
        <v>131.38999999999999</v>
      </c>
      <c r="AK8751" s="33">
        <f>MIN(CalcoliFV!$AN$7,CalcoliFV!$AO$7+MAX(0,180-AJ8751)+4)</f>
        <v>110</v>
      </c>
    </row>
    <row r="8752" spans="35:37" x14ac:dyDescent="0.3">
      <c r="AI8752" s="32">
        <f t="shared" si="174"/>
        <v>45656.541666645448</v>
      </c>
      <c r="AJ8752" s="33">
        <v>125.66</v>
      </c>
      <c r="AK8752" s="33">
        <f>MIN(CalcoliFV!$AN$7,CalcoliFV!$AO$7+MAX(0,180-AJ8752)+4)</f>
        <v>110</v>
      </c>
    </row>
    <row r="8753" spans="35:37" x14ac:dyDescent="0.3">
      <c r="AI8753" s="32">
        <f t="shared" si="174"/>
        <v>45656.583333312112</v>
      </c>
      <c r="AJ8753" s="33">
        <v>126.62</v>
      </c>
      <c r="AK8753" s="33">
        <f>MIN(CalcoliFV!$AN$7,CalcoliFV!$AO$7+MAX(0,180-AJ8753)+4)</f>
        <v>110</v>
      </c>
    </row>
    <row r="8754" spans="35:37" x14ac:dyDescent="0.3">
      <c r="AI8754" s="32">
        <f t="shared" si="174"/>
        <v>45656.624999978776</v>
      </c>
      <c r="AJ8754" s="33">
        <v>130.05000000000001</v>
      </c>
      <c r="AK8754" s="33">
        <f>MIN(CalcoliFV!$AN$7,CalcoliFV!$AO$7+MAX(0,180-AJ8754)+4)</f>
        <v>110</v>
      </c>
    </row>
    <row r="8755" spans="35:37" x14ac:dyDescent="0.3">
      <c r="AI8755" s="32">
        <f t="shared" si="174"/>
        <v>45656.66666664544</v>
      </c>
      <c r="AJ8755" s="33">
        <v>150</v>
      </c>
      <c r="AK8755" s="33">
        <f>MIN(CalcoliFV!$AN$7,CalcoliFV!$AO$7+MAX(0,180-AJ8755)+4)</f>
        <v>104</v>
      </c>
    </row>
    <row r="8756" spans="35:37" x14ac:dyDescent="0.3">
      <c r="AI8756" s="32">
        <f t="shared" si="174"/>
        <v>45656.708333312105</v>
      </c>
      <c r="AJ8756" s="33">
        <v>174</v>
      </c>
      <c r="AK8756" s="33">
        <f>MIN(CalcoliFV!$AN$7,CalcoliFV!$AO$7+MAX(0,180-AJ8756)+4)</f>
        <v>80</v>
      </c>
    </row>
    <row r="8757" spans="35:37" x14ac:dyDescent="0.3">
      <c r="AI8757" s="32">
        <f t="shared" si="174"/>
        <v>45656.749999978769</v>
      </c>
      <c r="AJ8757" s="33">
        <v>183.07</v>
      </c>
      <c r="AK8757" s="33">
        <f>MIN(CalcoliFV!$AN$7,CalcoliFV!$AO$7+MAX(0,180-AJ8757)+4)</f>
        <v>74</v>
      </c>
    </row>
    <row r="8758" spans="35:37" x14ac:dyDescent="0.3">
      <c r="AI8758" s="32">
        <f t="shared" si="174"/>
        <v>45656.791666645433</v>
      </c>
      <c r="AJ8758" s="33">
        <v>182.24</v>
      </c>
      <c r="AK8758" s="33">
        <f>MIN(CalcoliFV!$AN$7,CalcoliFV!$AO$7+MAX(0,180-AJ8758)+4)</f>
        <v>74</v>
      </c>
    </row>
    <row r="8759" spans="35:37" x14ac:dyDescent="0.3">
      <c r="AI8759" s="32">
        <f t="shared" si="174"/>
        <v>45656.833333312097</v>
      </c>
      <c r="AJ8759" s="33">
        <v>183.21</v>
      </c>
      <c r="AK8759" s="33">
        <f>MIN(CalcoliFV!$AN$7,CalcoliFV!$AO$7+MAX(0,180-AJ8759)+4)</f>
        <v>74</v>
      </c>
    </row>
    <row r="8760" spans="35:37" x14ac:dyDescent="0.3">
      <c r="AI8760" s="32">
        <f t="shared" si="174"/>
        <v>45656.874999978761</v>
      </c>
      <c r="AJ8760" s="33">
        <v>178.88622000000001</v>
      </c>
      <c r="AK8760" s="33">
        <f>MIN(CalcoliFV!$AN$7,CalcoliFV!$AO$7+MAX(0,180-AJ8760)+4)</f>
        <v>75.113779999999991</v>
      </c>
    </row>
    <row r="8761" spans="35:37" x14ac:dyDescent="0.3">
      <c r="AI8761" s="32">
        <f t="shared" si="174"/>
        <v>45656.916666645426</v>
      </c>
      <c r="AJ8761" s="33">
        <v>168.77</v>
      </c>
      <c r="AK8761" s="33">
        <f>MIN(CalcoliFV!$AN$7,CalcoliFV!$AO$7+MAX(0,180-AJ8761)+4)</f>
        <v>85.22999999999999</v>
      </c>
    </row>
    <row r="8762" spans="35:37" x14ac:dyDescent="0.3">
      <c r="AI8762" s="32">
        <f t="shared" si="174"/>
        <v>45656.95833331209</v>
      </c>
      <c r="AJ8762" s="33">
        <v>160</v>
      </c>
      <c r="AK8762" s="33">
        <f>MIN(CalcoliFV!$AN$7,CalcoliFV!$AO$7+MAX(0,180-AJ8762)+4)</f>
        <v>94</v>
      </c>
    </row>
    <row r="8763" spans="35:37" x14ac:dyDescent="0.3">
      <c r="AI8763" s="32">
        <f t="shared" si="174"/>
        <v>45656.999999978754</v>
      </c>
      <c r="AJ8763" s="33">
        <v>139.63999999999999</v>
      </c>
      <c r="AK8763" s="33">
        <f>MIN(CalcoliFV!$AN$7,CalcoliFV!$AO$7+MAX(0,180-AJ8763)+4)</f>
        <v>110</v>
      </c>
    </row>
    <row r="8764" spans="35:37" x14ac:dyDescent="0.3">
      <c r="AI8764" s="32">
        <f t="shared" si="174"/>
        <v>45657.041666645418</v>
      </c>
      <c r="AJ8764" s="33">
        <v>131.12</v>
      </c>
      <c r="AK8764" s="33">
        <f>MIN(CalcoliFV!$AN$7,CalcoliFV!$AO$7+MAX(0,180-AJ8764)+4)</f>
        <v>110</v>
      </c>
    </row>
    <row r="8765" spans="35:37" x14ac:dyDescent="0.3">
      <c r="AI8765" s="32">
        <f t="shared" si="174"/>
        <v>45657.083333312083</v>
      </c>
      <c r="AJ8765" s="33">
        <v>124.53</v>
      </c>
      <c r="AK8765" s="33">
        <f>MIN(CalcoliFV!$AN$7,CalcoliFV!$AO$7+MAX(0,180-AJ8765)+4)</f>
        <v>110</v>
      </c>
    </row>
    <row r="8766" spans="35:37" x14ac:dyDescent="0.3">
      <c r="AI8766" s="32">
        <f t="shared" si="174"/>
        <v>45657.124999978747</v>
      </c>
      <c r="AJ8766" s="33">
        <v>120.1</v>
      </c>
      <c r="AK8766" s="33">
        <f>MIN(CalcoliFV!$AN$7,CalcoliFV!$AO$7+MAX(0,180-AJ8766)+4)</f>
        <v>110</v>
      </c>
    </row>
    <row r="8767" spans="35:37" x14ac:dyDescent="0.3">
      <c r="AI8767" s="32">
        <f t="shared" si="174"/>
        <v>45657.166666645411</v>
      </c>
      <c r="AJ8767" s="33">
        <v>120.1</v>
      </c>
      <c r="AK8767" s="33">
        <f>MIN(CalcoliFV!$AN$7,CalcoliFV!$AO$7+MAX(0,180-AJ8767)+4)</f>
        <v>110</v>
      </c>
    </row>
    <row r="8768" spans="35:37" x14ac:dyDescent="0.3">
      <c r="AI8768" s="32">
        <f t="shared" si="174"/>
        <v>45657.208333312075</v>
      </c>
      <c r="AJ8768" s="33">
        <v>120.1</v>
      </c>
      <c r="AK8768" s="33">
        <f>MIN(CalcoliFV!$AN$7,CalcoliFV!$AO$7+MAX(0,180-AJ8768)+4)</f>
        <v>110</v>
      </c>
    </row>
    <row r="8769" spans="35:37" x14ac:dyDescent="0.3">
      <c r="AI8769" s="32">
        <f t="shared" si="174"/>
        <v>45657.24999997874</v>
      </c>
      <c r="AJ8769" s="33">
        <v>123.51</v>
      </c>
      <c r="AK8769" s="33">
        <f>MIN(CalcoliFV!$AN$7,CalcoliFV!$AO$7+MAX(0,180-AJ8769)+4)</f>
        <v>110</v>
      </c>
    </row>
    <row r="8770" spans="35:37" x14ac:dyDescent="0.3">
      <c r="AI8770" s="32">
        <f t="shared" si="174"/>
        <v>45657.291666645404</v>
      </c>
      <c r="AJ8770" s="33">
        <v>134.32</v>
      </c>
      <c r="AK8770" s="33">
        <f>MIN(CalcoliFV!$AN$7,CalcoliFV!$AO$7+MAX(0,180-AJ8770)+4)</f>
        <v>110</v>
      </c>
    </row>
    <row r="8771" spans="35:37" x14ac:dyDescent="0.3">
      <c r="AI8771" s="32">
        <f t="shared" si="174"/>
        <v>45657.333333312068</v>
      </c>
      <c r="AJ8771" s="33">
        <v>154.83000000000001</v>
      </c>
      <c r="AK8771" s="33">
        <f>MIN(CalcoliFV!$AN$7,CalcoliFV!$AO$7+MAX(0,180-AJ8771)+4)</f>
        <v>99.169999999999987</v>
      </c>
    </row>
    <row r="8772" spans="35:37" x14ac:dyDescent="0.3">
      <c r="AI8772" s="32">
        <f t="shared" si="174"/>
        <v>45657.374999978732</v>
      </c>
      <c r="AJ8772" s="33">
        <v>155.08000000000001</v>
      </c>
      <c r="AK8772" s="33">
        <f>MIN(CalcoliFV!$AN$7,CalcoliFV!$AO$7+MAX(0,180-AJ8772)+4)</f>
        <v>98.919999999999987</v>
      </c>
    </row>
    <row r="8773" spans="35:37" x14ac:dyDescent="0.3">
      <c r="AI8773" s="32">
        <f t="shared" ref="AI8773:AI8787" si="175">AI8772+1/24</f>
        <v>45657.416666645397</v>
      </c>
      <c r="AJ8773" s="33">
        <v>134.32</v>
      </c>
      <c r="AK8773" s="33">
        <f>MIN(CalcoliFV!$AN$7,CalcoliFV!$AO$7+MAX(0,180-AJ8773)+4)</f>
        <v>110</v>
      </c>
    </row>
    <row r="8774" spans="35:37" x14ac:dyDescent="0.3">
      <c r="AI8774" s="32">
        <f t="shared" si="175"/>
        <v>45657.458333312061</v>
      </c>
      <c r="AJ8774" s="33">
        <v>127.56</v>
      </c>
      <c r="AK8774" s="33">
        <f>MIN(CalcoliFV!$AN$7,CalcoliFV!$AO$7+MAX(0,180-AJ8774)+4)</f>
        <v>110</v>
      </c>
    </row>
    <row r="8775" spans="35:37" x14ac:dyDescent="0.3">
      <c r="AI8775" s="32">
        <f t="shared" si="175"/>
        <v>45657.499999978725</v>
      </c>
      <c r="AJ8775" s="33">
        <v>115.67</v>
      </c>
      <c r="AK8775" s="33">
        <f>MIN(CalcoliFV!$AN$7,CalcoliFV!$AO$7+MAX(0,180-AJ8775)+4)</f>
        <v>110</v>
      </c>
    </row>
    <row r="8776" spans="35:37" x14ac:dyDescent="0.3">
      <c r="AI8776" s="32">
        <f t="shared" si="175"/>
        <v>45657.541666645389</v>
      </c>
      <c r="AJ8776" s="33">
        <v>110.41</v>
      </c>
      <c r="AK8776" s="33">
        <f>MIN(CalcoliFV!$AN$7,CalcoliFV!$AO$7+MAX(0,180-AJ8776)+4)</f>
        <v>110</v>
      </c>
    </row>
    <row r="8777" spans="35:37" x14ac:dyDescent="0.3">
      <c r="AI8777" s="32">
        <f t="shared" si="175"/>
        <v>45657.583333312054</v>
      </c>
      <c r="AJ8777" s="33">
        <v>110.62</v>
      </c>
      <c r="AK8777" s="33">
        <f>MIN(CalcoliFV!$AN$7,CalcoliFV!$AO$7+MAX(0,180-AJ8777)+4)</f>
        <v>110</v>
      </c>
    </row>
    <row r="8778" spans="35:37" x14ac:dyDescent="0.3">
      <c r="AI8778" s="32">
        <f t="shared" si="175"/>
        <v>45657.624999978718</v>
      </c>
      <c r="AJ8778" s="33">
        <v>123.41</v>
      </c>
      <c r="AK8778" s="33">
        <f>MIN(CalcoliFV!$AN$7,CalcoliFV!$AO$7+MAX(0,180-AJ8778)+4)</f>
        <v>110</v>
      </c>
    </row>
    <row r="8779" spans="35:37" x14ac:dyDescent="0.3">
      <c r="AI8779" s="32">
        <f t="shared" si="175"/>
        <v>45657.666666645382</v>
      </c>
      <c r="AJ8779" s="33">
        <v>140</v>
      </c>
      <c r="AK8779" s="33">
        <f>MIN(CalcoliFV!$AN$7,CalcoliFV!$AO$7+MAX(0,180-AJ8779)+4)</f>
        <v>110</v>
      </c>
    </row>
    <row r="8780" spans="35:37" x14ac:dyDescent="0.3">
      <c r="AI8780" s="32">
        <f t="shared" si="175"/>
        <v>45657.708333312046</v>
      </c>
      <c r="AJ8780" s="33">
        <v>167.95</v>
      </c>
      <c r="AK8780" s="33">
        <f>MIN(CalcoliFV!$AN$7,CalcoliFV!$AO$7+MAX(0,180-AJ8780)+4)</f>
        <v>86.050000000000011</v>
      </c>
    </row>
    <row r="8781" spans="35:37" x14ac:dyDescent="0.3">
      <c r="AI8781" s="32">
        <f t="shared" si="175"/>
        <v>45657.749999978711</v>
      </c>
      <c r="AJ8781" s="33">
        <v>179.36</v>
      </c>
      <c r="AK8781" s="33">
        <f>MIN(CalcoliFV!$AN$7,CalcoliFV!$AO$7+MAX(0,180-AJ8781)+4)</f>
        <v>74.639999999999986</v>
      </c>
    </row>
    <row r="8782" spans="35:37" x14ac:dyDescent="0.3">
      <c r="AI8782" s="32">
        <f t="shared" si="175"/>
        <v>45657.791666645375</v>
      </c>
      <c r="AJ8782" s="33">
        <v>182.29</v>
      </c>
      <c r="AK8782" s="33">
        <f>MIN(CalcoliFV!$AN$7,CalcoliFV!$AO$7+MAX(0,180-AJ8782)+4)</f>
        <v>74</v>
      </c>
    </row>
    <row r="8783" spans="35:37" x14ac:dyDescent="0.3">
      <c r="AI8783" s="32">
        <f t="shared" si="175"/>
        <v>45657.833333312039</v>
      </c>
      <c r="AJ8783" s="33">
        <v>178.88414</v>
      </c>
      <c r="AK8783" s="33">
        <f>MIN(CalcoliFV!$AN$7,CalcoliFV!$AO$7+MAX(0,180-AJ8783)+4)</f>
        <v>75.115859999999998</v>
      </c>
    </row>
    <row r="8784" spans="35:37" x14ac:dyDescent="0.3">
      <c r="AI8784" s="32">
        <f t="shared" si="175"/>
        <v>45657.874999978703</v>
      </c>
      <c r="AJ8784" s="33">
        <v>164.94</v>
      </c>
      <c r="AK8784" s="33">
        <f>MIN(CalcoliFV!$AN$7,CalcoliFV!$AO$7+MAX(0,180-AJ8784)+4)</f>
        <v>89.06</v>
      </c>
    </row>
    <row r="8785" spans="35:37" x14ac:dyDescent="0.3">
      <c r="AI8785" s="32">
        <f t="shared" si="175"/>
        <v>45657.916666645368</v>
      </c>
      <c r="AJ8785" s="33">
        <v>150</v>
      </c>
      <c r="AK8785" s="33">
        <f>MIN(CalcoliFV!$AN$7,CalcoliFV!$AO$7+MAX(0,180-AJ8785)+4)</f>
        <v>104</v>
      </c>
    </row>
    <row r="8786" spans="35:37" x14ac:dyDescent="0.3">
      <c r="AI8786" s="32">
        <f t="shared" si="175"/>
        <v>45657.958333312032</v>
      </c>
      <c r="AJ8786" s="33">
        <v>141</v>
      </c>
      <c r="AK8786" s="33">
        <f>MIN(CalcoliFV!$AN$7,CalcoliFV!$AO$7+MAX(0,180-AJ8786)+4)</f>
        <v>110</v>
      </c>
    </row>
    <row r="8787" spans="35:37" x14ac:dyDescent="0.3">
      <c r="AI8787" s="32">
        <f t="shared" si="175"/>
        <v>45657.999999978696</v>
      </c>
      <c r="AJ8787" s="33">
        <v>134.32</v>
      </c>
      <c r="AK8787" s="33">
        <f>MIN(CalcoliFV!$AN$7,CalcoliFV!$AO$7+MAX(0,180-AJ8787)+4)</f>
        <v>110</v>
      </c>
    </row>
  </sheetData>
  <mergeCells count="8">
    <mergeCell ref="Y13:Z13"/>
    <mergeCell ref="AB13:AE13"/>
    <mergeCell ref="AI2:AK2"/>
    <mergeCell ref="B2:D2"/>
    <mergeCell ref="B10:D10"/>
    <mergeCell ref="AM2:AO2"/>
    <mergeCell ref="AM9:AO9"/>
    <mergeCell ref="Y2:AG2"/>
  </mergeCells>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AC9DC-98FC-4827-BC83-18BD82B80EDE}">
  <dimension ref="C2:N36"/>
  <sheetViews>
    <sheetView topLeftCell="B1" zoomScale="85" zoomScaleNormal="85" workbookViewId="0">
      <selection activeCell="E31" sqref="E31"/>
    </sheetView>
  </sheetViews>
  <sheetFormatPr defaultRowHeight="14.4" x14ac:dyDescent="0.3"/>
  <cols>
    <col min="1" max="1" width="3" customWidth="1"/>
    <col min="2" max="2" width="3.21875" customWidth="1"/>
    <col min="3" max="3" width="26" bestFit="1" customWidth="1"/>
    <col min="4" max="4" width="18.6640625" bestFit="1" customWidth="1"/>
    <col min="5" max="5" width="16.6640625" bestFit="1" customWidth="1"/>
    <col min="6" max="6" width="3.109375" customWidth="1"/>
    <col min="8" max="8" width="5.77734375" customWidth="1"/>
    <col min="9" max="9" width="11.21875" customWidth="1"/>
    <col min="10" max="10" width="10.21875" bestFit="1" customWidth="1"/>
    <col min="11" max="11" width="13.21875" bestFit="1" customWidth="1"/>
    <col min="12" max="12" width="12" customWidth="1"/>
    <col min="13" max="13" width="13.21875" bestFit="1" customWidth="1"/>
    <col min="14" max="14" width="15.6640625" bestFit="1" customWidth="1"/>
  </cols>
  <sheetData>
    <row r="2" spans="3:14" x14ac:dyDescent="0.3">
      <c r="C2" s="111" t="s">
        <v>49</v>
      </c>
      <c r="D2" s="111"/>
      <c r="E2" s="111"/>
      <c r="G2" s="21" t="s">
        <v>78</v>
      </c>
      <c r="H2" s="21" t="s">
        <v>120</v>
      </c>
      <c r="I2" s="10" t="s">
        <v>147</v>
      </c>
      <c r="J2" s="10" t="s">
        <v>62</v>
      </c>
      <c r="K2" s="10" t="s">
        <v>88</v>
      </c>
      <c r="L2" s="10" t="s">
        <v>63</v>
      </c>
      <c r="M2" s="10" t="s">
        <v>68</v>
      </c>
      <c r="N2" s="10" t="s">
        <v>64</v>
      </c>
    </row>
    <row r="3" spans="3:14" x14ac:dyDescent="0.3">
      <c r="C3" s="6" t="s">
        <v>122</v>
      </c>
      <c r="D3" s="13">
        <v>3.8</v>
      </c>
      <c r="E3" s="3" t="s">
        <v>87</v>
      </c>
      <c r="G3" s="16"/>
      <c r="H3" s="37" t="s">
        <v>47</v>
      </c>
      <c r="I3" s="23" t="s">
        <v>61</v>
      </c>
      <c r="J3" s="23" t="s">
        <v>61</v>
      </c>
      <c r="K3" s="23" t="s">
        <v>61</v>
      </c>
      <c r="L3" s="23" t="s">
        <v>61</v>
      </c>
      <c r="M3" s="23" t="s">
        <v>61</v>
      </c>
      <c r="N3" s="23" t="s">
        <v>61</v>
      </c>
    </row>
    <row r="4" spans="3:14" x14ac:dyDescent="0.3">
      <c r="C4" s="6" t="s">
        <v>123</v>
      </c>
      <c r="D4" s="13">
        <v>90</v>
      </c>
      <c r="E4" s="3" t="s">
        <v>37</v>
      </c>
      <c r="G4" s="3">
        <v>0</v>
      </c>
      <c r="H4" s="38">
        <v>46023</v>
      </c>
      <c r="I4" s="18"/>
      <c r="J4" s="8">
        <f>-D16</f>
        <v>-17918.969246434652</v>
      </c>
      <c r="K4">
        <v>0</v>
      </c>
      <c r="L4" s="8">
        <f t="shared" ref="L4:L23" si="0">SUM(I4:K4)</f>
        <v>-17918.969246434652</v>
      </c>
      <c r="M4" s="8">
        <f>L4</f>
        <v>-17918.969246434652</v>
      </c>
      <c r="N4" s="8">
        <f>M4</f>
        <v>-17918.969246434652</v>
      </c>
    </row>
    <row r="5" spans="3:14" x14ac:dyDescent="0.3">
      <c r="C5" s="6" t="s">
        <v>33</v>
      </c>
      <c r="D5" s="3">
        <v>2</v>
      </c>
      <c r="E5" s="3" t="s">
        <v>31</v>
      </c>
      <c r="G5" s="3">
        <v>1</v>
      </c>
      <c r="H5" s="38">
        <f t="shared" ref="H5:H23" si="1">EDATE(H4,12)</f>
        <v>46388</v>
      </c>
      <c r="I5" s="7">
        <f>CAL!$B$11*CAL!$F$11</f>
        <v>14000</v>
      </c>
      <c r="J5" s="7">
        <f>-D22-D21</f>
        <v>-12029.083897170673</v>
      </c>
      <c r="K5" s="57">
        <f>-IF(H5-$H$4&lt;=366*CAL!$I$17,$D$18,0)</f>
        <v>-2124.2756152073107</v>
      </c>
      <c r="L5" s="8">
        <f t="shared" si="0"/>
        <v>-153.35951237798326</v>
      </c>
      <c r="M5" s="8">
        <f t="shared" ref="M5:M23" si="2">L5/((1+$D$10/100/12)^G5)</f>
        <v>-152.59652972933659</v>
      </c>
      <c r="N5" s="8">
        <f>M5+N4</f>
        <v>-18071.565776163989</v>
      </c>
    </row>
    <row r="6" spans="3:14" x14ac:dyDescent="0.3">
      <c r="C6" s="6" t="s">
        <v>72</v>
      </c>
      <c r="D6" s="3">
        <v>1.9859999999999999E-3</v>
      </c>
      <c r="E6" s="3" t="s">
        <v>156</v>
      </c>
      <c r="G6" s="3">
        <v>2</v>
      </c>
      <c r="H6" s="38">
        <f t="shared" si="1"/>
        <v>46753</v>
      </c>
      <c r="I6" s="7">
        <f>I5*(1+$D$5/100)</f>
        <v>14280</v>
      </c>
      <c r="J6" s="8">
        <f>J5*(1+$D$5/100)</f>
        <v>-12269.665575114086</v>
      </c>
      <c r="K6" s="57">
        <f>-IF(H6-$H$4&lt;=366*CAL!$I$17,$D$18,0)</f>
        <v>-2124.2756152073107</v>
      </c>
      <c r="L6" s="8">
        <f t="shared" si="0"/>
        <v>-113.94119032139679</v>
      </c>
      <c r="M6" s="8">
        <f t="shared" si="2"/>
        <v>-112.81026739080401</v>
      </c>
      <c r="N6" s="8">
        <f t="shared" ref="N6:N23" si="3">M6+N5</f>
        <v>-18184.376043554792</v>
      </c>
    </row>
    <row r="7" spans="3:14" x14ac:dyDescent="0.3">
      <c r="C7" s="6" t="s">
        <v>139</v>
      </c>
      <c r="D7" s="60">
        <f>3.95/1000</f>
        <v>3.9500000000000004E-3</v>
      </c>
      <c r="E7" s="3" t="s">
        <v>138</v>
      </c>
      <c r="G7" s="3">
        <v>3</v>
      </c>
      <c r="H7" s="38">
        <f t="shared" si="1"/>
        <v>47119</v>
      </c>
      <c r="I7" s="7">
        <f t="shared" ref="I7:I23" si="4">I6*(1+$D$5/100)</f>
        <v>14565.6</v>
      </c>
      <c r="J7" s="8">
        <f t="shared" ref="J7:J23" si="5">J6*(1+$D$5/100)</f>
        <v>-12515.058886616369</v>
      </c>
      <c r="K7" s="57">
        <f>-IF(H7-$H$4&lt;=366*CAL!$I$17,$D$18,0)</f>
        <v>-2124.2756152073107</v>
      </c>
      <c r="L7" s="8">
        <f t="shared" si="0"/>
        <v>-73.734501823679238</v>
      </c>
      <c r="M7" s="8">
        <f t="shared" si="2"/>
        <v>-72.639452989924536</v>
      </c>
      <c r="N7" s="8">
        <f t="shared" si="3"/>
        <v>-18257.015496544718</v>
      </c>
    </row>
    <row r="8" spans="3:14" x14ac:dyDescent="0.3">
      <c r="C8" s="6" t="s">
        <v>144</v>
      </c>
      <c r="D8" s="58">
        <v>34.6</v>
      </c>
      <c r="E8" s="3" t="s">
        <v>145</v>
      </c>
      <c r="G8" s="3">
        <v>4</v>
      </c>
      <c r="H8" s="38">
        <f t="shared" si="1"/>
        <v>47484</v>
      </c>
      <c r="I8" s="7">
        <f t="shared" si="4"/>
        <v>14856.912</v>
      </c>
      <c r="J8" s="8">
        <f t="shared" si="5"/>
        <v>-12765.360064348697</v>
      </c>
      <c r="K8" s="57">
        <f>-IF(H8-$H$4&lt;=366*CAL!$I$17,$D$18,0)</f>
        <v>-2124.2756152073107</v>
      </c>
      <c r="L8" s="8">
        <f t="shared" si="0"/>
        <v>-32.723679556007482</v>
      </c>
      <c r="M8" s="8">
        <f t="shared" si="2"/>
        <v>-32.077305785723958</v>
      </c>
      <c r="N8" s="8">
        <f t="shared" si="3"/>
        <v>-18289.09280233044</v>
      </c>
    </row>
    <row r="9" spans="3:14" x14ac:dyDescent="0.3">
      <c r="C9" s="6" t="s">
        <v>133</v>
      </c>
      <c r="D9" s="8">
        <v>50</v>
      </c>
      <c r="E9" s="3" t="s">
        <v>37</v>
      </c>
      <c r="G9" s="3">
        <v>5</v>
      </c>
      <c r="H9" s="38">
        <f t="shared" si="1"/>
        <v>47849</v>
      </c>
      <c r="I9" s="7">
        <f t="shared" si="4"/>
        <v>15154.05024</v>
      </c>
      <c r="J9" s="8">
        <f t="shared" si="5"/>
        <v>-13020.667265635671</v>
      </c>
      <c r="K9" s="57">
        <f>-IF(H9-$H$4&lt;=366*CAL!$I$17,$D$18,0)</f>
        <v>-2124.2756152073107</v>
      </c>
      <c r="L9" s="8">
        <f t="shared" si="0"/>
        <v>9.1073591570184362</v>
      </c>
      <c r="M9" s="8">
        <f t="shared" si="2"/>
        <v>8.8830509879711439</v>
      </c>
      <c r="N9" s="8">
        <f t="shared" si="3"/>
        <v>-18280.209751342471</v>
      </c>
    </row>
    <row r="10" spans="3:14" x14ac:dyDescent="0.3">
      <c r="C10" s="6" t="s">
        <v>126</v>
      </c>
      <c r="D10" s="8">
        <v>6</v>
      </c>
      <c r="E10" s="3" t="s">
        <v>31</v>
      </c>
      <c r="G10" s="3">
        <v>6</v>
      </c>
      <c r="H10" s="38">
        <f t="shared" si="1"/>
        <v>48214</v>
      </c>
      <c r="I10" s="7">
        <f t="shared" si="4"/>
        <v>15457.131244800001</v>
      </c>
      <c r="J10" s="8">
        <f t="shared" si="5"/>
        <v>-13281.080610948386</v>
      </c>
      <c r="K10" s="57">
        <f>-IF(H10-$H$4&lt;=366*CAL!$I$17,$D$18,0)</f>
        <v>-2124.2756152073107</v>
      </c>
      <c r="L10" s="8">
        <f t="shared" si="0"/>
        <v>51.77501864430451</v>
      </c>
      <c r="M10" s="8">
        <f t="shared" si="2"/>
        <v>50.248591581513637</v>
      </c>
      <c r="N10" s="8">
        <f t="shared" si="3"/>
        <v>-18229.961159760958</v>
      </c>
    </row>
    <row r="11" spans="3:14" x14ac:dyDescent="0.3">
      <c r="C11" s="6" t="s">
        <v>148</v>
      </c>
      <c r="D11" s="8">
        <v>3650</v>
      </c>
      <c r="E11" s="3" t="s">
        <v>130</v>
      </c>
      <c r="G11" s="3">
        <v>7</v>
      </c>
      <c r="H11" s="38">
        <f t="shared" si="1"/>
        <v>48580</v>
      </c>
      <c r="I11" s="7">
        <f t="shared" si="4"/>
        <v>15766.273869696</v>
      </c>
      <c r="J11" s="8">
        <f t="shared" si="5"/>
        <v>-13546.702223167353</v>
      </c>
      <c r="K11" s="57">
        <f>-IF(H11-$H$4&lt;=366*CAL!$I$17,$D$18,0)</f>
        <v>-2124.2756152073107</v>
      </c>
      <c r="L11" s="8">
        <f t="shared" si="0"/>
        <v>95.296031321337068</v>
      </c>
      <c r="M11" s="8">
        <f t="shared" si="2"/>
        <v>92.026389210070064</v>
      </c>
      <c r="N11" s="8">
        <f t="shared" si="3"/>
        <v>-18137.934770550888</v>
      </c>
    </row>
    <row r="12" spans="3:14" x14ac:dyDescent="0.3">
      <c r="C12" s="6" t="s">
        <v>129</v>
      </c>
      <c r="D12" s="8">
        <v>30</v>
      </c>
      <c r="E12" s="3" t="s">
        <v>37</v>
      </c>
      <c r="G12" s="3">
        <v>8</v>
      </c>
      <c r="H12" s="38">
        <f t="shared" si="1"/>
        <v>48945</v>
      </c>
      <c r="I12" s="7">
        <f t="shared" si="4"/>
        <v>16081.599347089921</v>
      </c>
      <c r="J12" s="8">
        <f t="shared" si="5"/>
        <v>-13817.6362676307</v>
      </c>
      <c r="K12" s="57">
        <f>-IF(H12-$H$4&lt;=366*CAL!$I$17,$D$18,0)</f>
        <v>-2124.2756152073107</v>
      </c>
      <c r="L12" s="8">
        <f t="shared" si="0"/>
        <v>139.68746425191057</v>
      </c>
      <c r="M12" s="8">
        <f t="shared" si="2"/>
        <v>134.22361755621853</v>
      </c>
      <c r="N12" s="8">
        <f t="shared" si="3"/>
        <v>-18003.711152994671</v>
      </c>
    </row>
    <row r="13" spans="3:14" x14ac:dyDescent="0.3">
      <c r="G13" s="3">
        <v>9</v>
      </c>
      <c r="H13" s="38">
        <f t="shared" si="1"/>
        <v>49310</v>
      </c>
      <c r="I13" s="7">
        <f t="shared" si="4"/>
        <v>16403.23133403172</v>
      </c>
      <c r="J13" s="8">
        <f t="shared" si="5"/>
        <v>-14093.988992983313</v>
      </c>
      <c r="K13" s="57">
        <f>-IF(H13-$H$4&lt;=366*CAL!$I$17,$D$18,0)</f>
        <v>-2124.2756152073107</v>
      </c>
      <c r="L13" s="8">
        <f t="shared" si="0"/>
        <v>184.96672584109547</v>
      </c>
      <c r="M13" s="8">
        <f t="shared" si="2"/>
        <v>176.84755229485182</v>
      </c>
      <c r="N13" s="8">
        <f t="shared" si="3"/>
        <v>-17826.86360069982</v>
      </c>
    </row>
    <row r="14" spans="3:14" x14ac:dyDescent="0.3">
      <c r="C14" s="111" t="s">
        <v>48</v>
      </c>
      <c r="D14" s="111"/>
      <c r="E14" s="111"/>
      <c r="G14" s="3">
        <v>10</v>
      </c>
      <c r="H14" s="38">
        <f t="shared" si="1"/>
        <v>49675</v>
      </c>
      <c r="I14" s="7">
        <f t="shared" si="4"/>
        <v>16731.295960712356</v>
      </c>
      <c r="J14" s="8">
        <f t="shared" si="5"/>
        <v>-14375.86877284298</v>
      </c>
      <c r="K14" s="57">
        <f>-IF(H14-$H$4&lt;=366*CAL!$I$17,$D$18,0)</f>
        <v>-2124.2756152073107</v>
      </c>
      <c r="L14" s="8">
        <f t="shared" si="0"/>
        <v>231.15157266206552</v>
      </c>
      <c r="M14" s="8">
        <f t="shared" si="2"/>
        <v>219.90557264071404</v>
      </c>
      <c r="N14" s="8">
        <f t="shared" si="3"/>
        <v>-17606.958028059107</v>
      </c>
    </row>
    <row r="15" spans="3:14" x14ac:dyDescent="0.3">
      <c r="C15" s="6" t="s">
        <v>132</v>
      </c>
      <c r="D15" s="7">
        <f>IF(CAL!B11*9.59*D4/100/D11/D12*100&lt;30,30,CAL!B11*9.59*D4/100/D11/D12*100)</f>
        <v>157.64383561643837</v>
      </c>
      <c r="E15" s="3" t="s">
        <v>131</v>
      </c>
      <c r="G15" s="3">
        <v>11</v>
      </c>
      <c r="H15" s="38">
        <f t="shared" si="1"/>
        <v>50041</v>
      </c>
      <c r="I15" s="7">
        <f t="shared" si="4"/>
        <v>17065.921879926602</v>
      </c>
      <c r="J15" s="8">
        <f t="shared" si="5"/>
        <v>-14663.38614829984</v>
      </c>
      <c r="K15" s="57">
        <f>-IF(H15-$H$4&lt;=366*CAL!$I$17,$D$18,0)</f>
        <v>0</v>
      </c>
      <c r="L15" s="8">
        <f t="shared" si="0"/>
        <v>2402.5357316267618</v>
      </c>
      <c r="M15" s="8">
        <f t="shared" si="2"/>
        <v>2274.2760405292001</v>
      </c>
      <c r="N15" s="8">
        <f t="shared" si="3"/>
        <v>-15332.681987529908</v>
      </c>
    </row>
    <row r="16" spans="3:14" x14ac:dyDescent="0.3">
      <c r="C16" s="6" t="s">
        <v>107</v>
      </c>
      <c r="D16" s="8">
        <f>D24*(1-CAL!B17/100)</f>
        <v>17918.969246434652</v>
      </c>
      <c r="E16" s="3" t="s">
        <v>61</v>
      </c>
      <c r="G16" s="3">
        <v>12</v>
      </c>
      <c r="H16" s="38">
        <f t="shared" si="1"/>
        <v>50406</v>
      </c>
      <c r="I16" s="7">
        <f t="shared" si="4"/>
        <v>17407.240317525135</v>
      </c>
      <c r="J16" s="8">
        <f t="shared" si="5"/>
        <v>-14956.653871265837</v>
      </c>
      <c r="K16" s="57">
        <f>-IF(H16-$H$4&lt;=366*CAL!$I$17,$D$18,0)</f>
        <v>0</v>
      </c>
      <c r="L16" s="8">
        <f t="shared" si="0"/>
        <v>2450.5864462592981</v>
      </c>
      <c r="M16" s="8">
        <f t="shared" si="2"/>
        <v>2308.2204590445631</v>
      </c>
      <c r="N16" s="8">
        <f t="shared" si="3"/>
        <v>-13024.461528485344</v>
      </c>
    </row>
    <row r="17" spans="3:14" x14ac:dyDescent="0.3">
      <c r="C17" s="6" t="s">
        <v>108</v>
      </c>
      <c r="D17" s="8">
        <f>D24-D16</f>
        <v>17918.969246434652</v>
      </c>
      <c r="E17" s="3" t="s">
        <v>61</v>
      </c>
      <c r="G17" s="3">
        <v>13</v>
      </c>
      <c r="H17" s="38">
        <f t="shared" si="1"/>
        <v>50771</v>
      </c>
      <c r="I17" s="7">
        <f t="shared" si="4"/>
        <v>17755.385123875636</v>
      </c>
      <c r="J17" s="8">
        <f t="shared" si="5"/>
        <v>-15255.786948691153</v>
      </c>
      <c r="K17" s="57">
        <f>-IF(H17-$H$4&lt;=366*CAL!$I$17,$D$18,0)</f>
        <v>0</v>
      </c>
      <c r="L17" s="8">
        <f t="shared" si="0"/>
        <v>2499.5981751844829</v>
      </c>
      <c r="M17" s="8">
        <f t="shared" si="2"/>
        <v>2342.6715106720931</v>
      </c>
      <c r="N17" s="8">
        <f t="shared" si="3"/>
        <v>-10681.790017813251</v>
      </c>
    </row>
    <row r="18" spans="3:14" x14ac:dyDescent="0.3">
      <c r="C18" s="6" t="s">
        <v>125</v>
      </c>
      <c r="D18" s="13">
        <f>-PMT(CAL!F17/100,CAL!I17,D17,0,1)</f>
        <v>2124.2756152073107</v>
      </c>
      <c r="E18" s="3" t="s">
        <v>61</v>
      </c>
      <c r="G18" s="3">
        <v>14</v>
      </c>
      <c r="H18" s="38">
        <f t="shared" si="1"/>
        <v>51136</v>
      </c>
      <c r="I18" s="7">
        <f t="shared" si="4"/>
        <v>18110.492826353147</v>
      </c>
      <c r="J18" s="8">
        <f t="shared" si="5"/>
        <v>-15560.902687664977</v>
      </c>
      <c r="K18" s="57">
        <f>-IF(H18-$H$4&lt;=366*CAL!$I$17,$D$18,0)</f>
        <v>0</v>
      </c>
      <c r="L18" s="8">
        <f t="shared" si="0"/>
        <v>2549.5901386881706</v>
      </c>
      <c r="M18" s="8">
        <f t="shared" si="2"/>
        <v>2377.6367571000333</v>
      </c>
      <c r="N18" s="8">
        <f t="shared" si="3"/>
        <v>-8304.1532607132176</v>
      </c>
    </row>
    <row r="19" spans="3:14" x14ac:dyDescent="0.3">
      <c r="C19" s="6" t="s">
        <v>136</v>
      </c>
      <c r="D19" s="8">
        <f>CAL!B11*9.59/D3</f>
        <v>50473.68421052632</v>
      </c>
      <c r="E19" s="3" t="s">
        <v>137</v>
      </c>
      <c r="G19" s="3">
        <v>15</v>
      </c>
      <c r="H19" s="38">
        <f t="shared" si="1"/>
        <v>51502</v>
      </c>
      <c r="I19" s="7">
        <f t="shared" si="4"/>
        <v>18472.702682880212</v>
      </c>
      <c r="J19" s="8">
        <f t="shared" si="5"/>
        <v>-15872.120741418277</v>
      </c>
      <c r="K19" s="57">
        <f>-IF(H19-$H$4&lt;=366*CAL!$I$17,$D$18,0)</f>
        <v>0</v>
      </c>
      <c r="L19" s="8">
        <f t="shared" si="0"/>
        <v>2600.5819414619345</v>
      </c>
      <c r="M19" s="8">
        <f t="shared" si="2"/>
        <v>2413.123872877647</v>
      </c>
      <c r="N19" s="8">
        <f t="shared" si="3"/>
        <v>-5891.0293878355706</v>
      </c>
    </row>
    <row r="20" spans="3:14" x14ac:dyDescent="0.3">
      <c r="C20" s="6" t="s">
        <v>140</v>
      </c>
      <c r="D20" s="8">
        <f>D7*D19</f>
        <v>199.37105263157898</v>
      </c>
      <c r="E20" s="3" t="s">
        <v>141</v>
      </c>
      <c r="G20" s="3">
        <v>16</v>
      </c>
      <c r="H20" s="38">
        <f t="shared" si="1"/>
        <v>51867</v>
      </c>
      <c r="I20" s="7">
        <f t="shared" si="4"/>
        <v>18842.156736537818</v>
      </c>
      <c r="J20" s="8">
        <f t="shared" si="5"/>
        <v>-16189.563156246642</v>
      </c>
      <c r="K20" s="57">
        <f>-IF(H20-$H$4&lt;=366*CAL!$I$17,$D$18,0)</f>
        <v>0</v>
      </c>
      <c r="L20" s="8">
        <f t="shared" si="0"/>
        <v>2652.5935802911754</v>
      </c>
      <c r="M20" s="8">
        <f t="shared" si="2"/>
        <v>2449.1406470997035</v>
      </c>
      <c r="N20" s="8">
        <f t="shared" si="3"/>
        <v>-3441.888740735867</v>
      </c>
    </row>
    <row r="21" spans="3:14" x14ac:dyDescent="0.3">
      <c r="C21" s="6" t="s">
        <v>142</v>
      </c>
      <c r="D21" s="3">
        <f>D20*CAL!B14</f>
        <v>358.86789473684217</v>
      </c>
      <c r="E21" s="3" t="s">
        <v>75</v>
      </c>
      <c r="G21" s="3">
        <v>17</v>
      </c>
      <c r="H21" s="38">
        <f t="shared" si="1"/>
        <v>52232</v>
      </c>
      <c r="I21" s="7">
        <f t="shared" si="4"/>
        <v>19218.999871268574</v>
      </c>
      <c r="J21" s="8">
        <f t="shared" si="5"/>
        <v>-16513.354419371575</v>
      </c>
      <c r="K21" s="57">
        <f>-IF(H21-$H$4&lt;=366*CAL!$I$17,$D$18,0)</f>
        <v>0</v>
      </c>
      <c r="L21" s="8">
        <f t="shared" si="0"/>
        <v>2705.6454518969986</v>
      </c>
      <c r="M21" s="8">
        <f t="shared" si="2"/>
        <v>2485.6949851161166</v>
      </c>
      <c r="N21" s="8">
        <f t="shared" si="3"/>
        <v>-956.19375561975039</v>
      </c>
    </row>
    <row r="22" spans="3:14" x14ac:dyDescent="0.3">
      <c r="C22" s="6" t="s">
        <v>143</v>
      </c>
      <c r="D22" s="8">
        <f>D19/D8*CAL!I11</f>
        <v>11670.21600243383</v>
      </c>
      <c r="E22" s="3" t="s">
        <v>75</v>
      </c>
      <c r="G22" s="3">
        <v>18</v>
      </c>
      <c r="H22" s="38">
        <f t="shared" si="1"/>
        <v>52597</v>
      </c>
      <c r="I22" s="7">
        <f t="shared" si="4"/>
        <v>19603.379868693944</v>
      </c>
      <c r="J22" s="8">
        <f t="shared" si="5"/>
        <v>-16843.621507759006</v>
      </c>
      <c r="K22" s="57">
        <f>-IF(H22-$H$4&lt;=366*CAL!$I$17,$D$18,0)</f>
        <v>0</v>
      </c>
      <c r="L22" s="8">
        <f t="shared" si="0"/>
        <v>2759.7583609349385</v>
      </c>
      <c r="M22" s="8">
        <f t="shared" si="2"/>
        <v>2522.7949102671046</v>
      </c>
      <c r="N22" s="8">
        <f t="shared" si="3"/>
        <v>1566.6011546473542</v>
      </c>
    </row>
    <row r="23" spans="3:14" x14ac:dyDescent="0.3">
      <c r="C23" s="6" t="s">
        <v>134</v>
      </c>
      <c r="D23" s="7">
        <f>3035.7*D15^0.4077</f>
        <v>23891.958995246205</v>
      </c>
      <c r="E23" s="3" t="s">
        <v>61</v>
      </c>
      <c r="G23" s="3">
        <v>19</v>
      </c>
      <c r="H23" s="38">
        <f t="shared" si="1"/>
        <v>52963</v>
      </c>
      <c r="I23" s="7">
        <f t="shared" si="4"/>
        <v>19995.447466067824</v>
      </c>
      <c r="J23" s="8">
        <f t="shared" si="5"/>
        <v>-17180.493937914187</v>
      </c>
      <c r="K23" s="57">
        <f>-IF(H23-$H$4&lt;=366*CAL!$I$17,$D$18,0)</f>
        <v>0</v>
      </c>
      <c r="L23" s="8">
        <f t="shared" si="0"/>
        <v>2814.9535281536373</v>
      </c>
      <c r="M23" s="8">
        <f t="shared" si="2"/>
        <v>2560.4485656442257</v>
      </c>
      <c r="N23" s="8">
        <f t="shared" si="3"/>
        <v>4127.0497202915794</v>
      </c>
    </row>
    <row r="24" spans="3:14" x14ac:dyDescent="0.3">
      <c r="C24" s="6" t="s">
        <v>135</v>
      </c>
      <c r="D24" s="7">
        <f>D23*(1+D9/100)</f>
        <v>35837.938492869303</v>
      </c>
      <c r="E24" s="3" t="s">
        <v>61</v>
      </c>
    </row>
    <row r="25" spans="3:14" x14ac:dyDescent="0.3">
      <c r="D25" t="s">
        <v>128</v>
      </c>
      <c r="E25" t="s">
        <v>127</v>
      </c>
      <c r="J25" s="11"/>
    </row>
    <row r="26" spans="3:14" x14ac:dyDescent="0.3">
      <c r="D26">
        <v>30</v>
      </c>
      <c r="E26">
        <v>12300</v>
      </c>
    </row>
    <row r="27" spans="3:14" x14ac:dyDescent="0.3">
      <c r="D27">
        <v>45</v>
      </c>
      <c r="E27">
        <v>13440</v>
      </c>
    </row>
    <row r="28" spans="3:14" x14ac:dyDescent="0.3">
      <c r="D28">
        <v>60</v>
      </c>
      <c r="E28">
        <v>17240</v>
      </c>
    </row>
    <row r="29" spans="3:14" x14ac:dyDescent="0.3">
      <c r="D29">
        <v>80</v>
      </c>
      <c r="E29">
        <v>18300</v>
      </c>
    </row>
    <row r="30" spans="3:14" x14ac:dyDescent="0.3">
      <c r="D30">
        <v>100</v>
      </c>
      <c r="E30">
        <v>19360</v>
      </c>
    </row>
    <row r="34" spans="9:9" x14ac:dyDescent="0.3">
      <c r="I34" s="59"/>
    </row>
    <row r="35" spans="9:9" x14ac:dyDescent="0.3">
      <c r="I35" s="59"/>
    </row>
    <row r="36" spans="9:9" x14ac:dyDescent="0.3">
      <c r="I36" s="59"/>
    </row>
  </sheetData>
  <mergeCells count="2">
    <mergeCell ref="C2:E2"/>
    <mergeCell ref="C14:E1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q o v m W g 7 8 2 W 6 m A A A A 9 g A A A B I A H A B D b 2 5 m a W c v U G F j a 2 F n Z S 5 4 b W w g o h g A K K A U A A A A A A A A A A A A A A A A A A A A A A A A A A A A h Y 9 N D o I w G E S v Q r q n P 0 i C I R 9 l 4 c p E E h O N c d v U C o 1 Q D C 2 W u 7 n w S F 5 B j K L u X M 6 b t 5 i 5 X 2 + Q D 0 0 d X F R n d W s y x D B F g T K y P W h T Z q h 3 x 3 C O c g 5 r I U + i V M E o G 5 s O 9 p C h y r l z S o j 3 H v s Z b r u S R J Q y s i 9 W G 1 m p R q C P r P / L o T b W C S M V 4 r B 7 j e E R Z n G M W Z J g C m S C U G j z F a J x 7 7 P 9 g b D o a 9 d 3 i m s X L r d A p g j k / Y E / A F B L A w Q U A A I A C A C q i + Z 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q o v m W i i K R 7 g O A A A A E Q A A A B M A H A B G b 3 J t d W x h c y 9 T Z W N 0 a W 9 u M S 5 t I K I Y A C i g F A A A A A A A A A A A A A A A A A A A A A A A A A A A A C t O T S 7 J z M 9 T C I b Q h t Y A U E s B A i 0 A F A A C A A g A q o v m W g 7 8 2 W 6 m A A A A 9 g A A A B I A A A A A A A A A A A A A A A A A A A A A A E N v b m Z p Z y 9 Q Y W N r Y W d l L n h t b F B L A Q I t A B Q A A g A I A K q L 5 l o P y u m r p A A A A O k A A A A T A A A A A A A A A A A A A A A A A P I A A A B b Q 2 9 u d G V u d F 9 U e X B l c 1 0 u e G 1 s U E s B A i 0 A F A A C A A g A q o v m 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P f J 6 Q 7 x 2 j l E q 2 U r j U / u s t 8 A A A A A A g A A A A A A E G Y A A A A B A A A g A A A A a i N v H T n O z C z + 5 D k b 0 B q Z 1 5 7 R 6 C c + e o 2 t 5 u s / m k E J q d c A A A A A D o A A A A A C A A A g A A A A 6 3 w O j n f Q L e y g k F + W k L r 5 + k F M I z E i F 3 I f 1 q m b D B e a G r l Q A A A A 8 B + F D z Q K f u A u J C 4 N e P a v r O + o 3 j 0 Z Q U y l G c 7 4 U x J A 6 0 8 D Q g d n G 9 L o 9 8 J p 9 N g O f f s o r I D N L P g r Y M f g 5 p a F L m H x s u s X Y 3 Q 1 B T y L 9 S 8 u / T L 3 l O 5 A A A A A x j / y 6 q 0 p e m j + W p f A P Y b N 6 5 B S U J M R 1 D n g h g o X P I K D u w I h W Q l A a W K i s / O h D I s o x 4 0 4 0 m C 3 D 0 G D 2 4 j d d C S W e W t X b w = = < / D a t a M a s h u p > 
</file>

<file path=customXml/itemProps1.xml><?xml version="1.0" encoding="utf-8"?>
<ds:datastoreItem xmlns:ds="http://schemas.openxmlformats.org/officeDocument/2006/customXml" ds:itemID="{4AC19070-3EBB-4C6F-B4D3-379303E0424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Copertina</vt:lpstr>
      <vt:lpstr>FV</vt:lpstr>
      <vt:lpstr>CAL</vt:lpstr>
      <vt:lpstr>Note</vt:lpstr>
      <vt:lpstr>CalcoliFV</vt:lpstr>
      <vt:lpstr>CalcoliCAL</vt:lpstr>
      <vt:lpstr>CAL!Longitudine</vt:lpstr>
      <vt:lpstr>Longitudine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Orlando Alessandretti</dc:creator>
  <cp:lastModifiedBy>Saverio Lapini</cp:lastModifiedBy>
  <cp:lastPrinted>2025-07-18T16:19:26Z</cp:lastPrinted>
  <dcterms:created xsi:type="dcterms:W3CDTF">2015-06-05T18:19:34Z</dcterms:created>
  <dcterms:modified xsi:type="dcterms:W3CDTF">2025-12-31T09:54:39Z</dcterms:modified>
</cp:coreProperties>
</file>